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58" documentId="120_S{2AC9BD13-BADA-5192-A53E-5A8FF88502F6}" xr6:coauthVersionLast="47" xr6:coauthVersionMax="47" xr10:uidLastSave="{ACFA68FC-7D63-446A-8058-E635DEA0A29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<sst xmlns="http://schemas.openxmlformats.org/spreadsheetml/2006/main" count="180284" uniqueCount="39126">
  <si>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</si>
  <si>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</si>
  <si>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</si>
  <si>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</si>
  <si>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</si>
  <si>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</si>
  <si>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</si>
  <si>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</si>
  <si>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</si>
  <si>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</si>
  <si>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</si>
  <si>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</si>
  <si>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</si>
  <si>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</si>
  <si>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</si>
  <si>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</si>
  <si>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</si>
  <si>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</si>
  <si>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</si>
  <si>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</si>
  <si>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</si>
  <si>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</si>
  <si>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</si>
  <si>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</si>
  <si>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</si>
  <si>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</si>
  <si>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</si>
  <si>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</si>
  <si>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</si>
  <si>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</si>
  <si>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</si>
  <si>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</si>
  <si>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</si>
  <si>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</si>
  <si>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</si>
  <si>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</si>
  <si>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</si>
  <si>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</si>
  <si>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</si>
  <si>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</si>
  <si>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</si>
  <si>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</si>
  <si>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</si>
  <si>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</si>
  <si>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</si>
  <si>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</si>
  <si>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</si>
  <si>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</si>
  <si>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</si>
  <si>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</si>
  <si>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</si>
  <si>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</si>
  <si>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</si>
  <si>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</si>
  <si>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</si>
  <si>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</si>
  <si>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</si>
  <si>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</si>
  <si>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</si>
  <si>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</si>
  <si>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</si>
  <si>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</si>
  <si>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</si>
  <si>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</si>
  <si>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</si>
  <si>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</si>
  <si>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</si>
  <si>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</si>
  <si>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</si>
  <si>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</si>
  <si>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</si>
  <si>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</si>
  <si>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</si>
  <si>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</si>
  <si>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</si>
  <si>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</si>
  <si>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</si>
  <si>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</si>
  <si>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</si>
  <si>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</si>
  <si>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</si>
  <si>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</si>
  <si>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</si>
  <si>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</si>
  <si>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</si>
  <si>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</si>
  <si>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</si>
  <si>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</si>
  <si>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</si>
  <si>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</si>
  <si>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</si>
  <si>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</si>
  <si>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</si>
  <si>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</si>
  <si>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</si>
  <si>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</si>
  <si>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</si>
  <si>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</si>
  <si>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</si>
  <si>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</si>
  <si>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</si>
  <si>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</si>
  <si>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</si>
  <si>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</si>
  <si>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</si>
  <si>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</si>
  <si>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</si>
  <si>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</si>
  <si>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</si>
  <si>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</si>
  <si>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</si>
  <si>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</si>
  <si>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</si>
  <si>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</si>
  <si>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</si>
  <si>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</si>
  <si>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</si>
  <si>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</si>
  <si>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</si>
  <si>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</si>
  <si>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</si>
  <si>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</si>
  <si>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</si>
  <si>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</si>
  <si>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</si>
  <si>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</si>
  <si>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</si>
  <si>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</si>
  <si>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</si>
  <si>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</si>
  <si>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</si>
  <si>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</si>
  <si>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</si>
  <si>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</si>
  <si>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</si>
  <si>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</si>
  <si>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</si>
  <si>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</si>
  <si>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</si>
  <si>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</si>
  <si>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</si>
  <si>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</si>
  <si>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</si>
  <si>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</si>
  <si>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</si>
  <si>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</si>
  <si>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</si>
  <si>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</si>
  <si>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</si>
  <si>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</si>
  <si>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</si>
  <si>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</si>
  <si>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</si>
  <si>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</si>
  <si>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</si>
  <si>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</si>
  <si>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</si>
  <si>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</si>
  <si>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</si>
  <si>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</si>
  <si>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</si>
  <si>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</si>
  <si>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</si>
  <si>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</si>
  <si>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</si>
  <si>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</si>
  <si>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</si>
  <si>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</si>
  <si>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</si>
  <si>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</si>
  <si>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</si>
  <si>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</si>
  <si>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</si>
  <si>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</si>
  <si>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</si>
  <si>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</si>
  <si>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</si>
  <si>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</si>
  <si>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</si>
  <si>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</si>
  <si>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</si>
  <si>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</si>
  <si>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</si>
  <si>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</si>
  <si>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</si>
  <si>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</si>
  <si>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</si>
  <si>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</si>
  <si>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</si>
  <si>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</si>
  <si>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</si>
  <si>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</si>
  <si>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</si>
  <si>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</si>
  <si>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</si>
  <si>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</si>
  <si>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</si>
  <si>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</si>
  <si>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</si>
  <si>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</si>
  <si>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</si>
  <si>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</si>
  <si>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</si>
  <si>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</si>
  <si>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</si>
  <si>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</si>
  <si>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</si>
  <si>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</si>
  <si>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</si>
  <si>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</si>
  <si>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</si>
  <si>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</si>
  <si>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</si>
  <si>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</si>
  <si>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</si>
  <si>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</si>
  <si>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</si>
  <si>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</si>
  <si>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</si>
  <si>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</si>
  <si>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</si>
  <si>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</si>
  <si>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</si>
  <si>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</si>
  <si>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</si>
  <si>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</si>
  <si>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</si>
  <si>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</si>
  <si>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</si>
  <si>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</si>
  <si>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</si>
  <si>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</si>
  <si>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</si>
  <si>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</si>
  <si>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</si>
  <si>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</si>
  <si>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</si>
  <si>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</si>
  <si>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</si>
  <si>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</si>
  <si>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</si>
  <si>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</si>
  <si>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</si>
  <si>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</si>
  <si>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</si>
  <si>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</si>
  <si>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</si>
  <si>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</si>
  <si>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</si>
  <si>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</si>
  <si>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</si>
  <si>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</si>
  <si>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</si>
  <si>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</si>
  <si>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</si>
  <si>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</si>
  <si>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</si>
  <si>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</si>
  <si>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</si>
  <si>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</si>
  <si>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</si>
  <si>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</si>
  <si>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</si>
  <si>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</si>
  <si>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</si>
  <si>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</si>
  <si>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</si>
  <si>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</si>
  <si>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</si>
  <si>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</si>
  <si>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</si>
  <si>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</si>
  <si>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</si>
  <si>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</si>
  <si>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</si>
  <si>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</si>
  <si>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</si>
  <si>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</si>
  <si>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</si>
  <si>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</si>
  <si>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</si>
  <si>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</si>
  <si>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</si>
  <si>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</si>
  <si>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</si>
  <si>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</si>
  <si>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</si>
  <si>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</si>
  <si>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</si>
  <si>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</si>
  <si>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</si>
  <si>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</si>
  <si>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</si>
  <si>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</si>
  <si>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</si>
  <si>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</si>
  <si>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</si>
  <si>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</si>
  <si>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</si>
  <si>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</si>
  <si>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</si>
  <si>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</si>
  <si>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</si>
  <si>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</si>
  <si>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</si>
  <si>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</si>
  <si>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</si>
  <si>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</si>
  <si>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</si>
  <si>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</si>
  <si>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</si>
  <si>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</si>
  <si>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</si>
  <si>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</si>
  <si>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</si>
  <si>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</si>
  <si>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</si>
  <si>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</si>
  <si>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</si>
  <si>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</si>
  <si>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</si>
  <si>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</si>
  <si>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</si>
  <si>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</si>
  <si>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</si>
  <si>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</si>
  <si>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</si>
  <si>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</si>
  <si>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</si>
  <si>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</si>
  <si>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</si>
  <si>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</si>
  <si>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</si>
  <si>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</si>
  <si>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</si>
  <si>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</si>
  <si>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</si>
  <si>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</si>
  <si>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</si>
  <si>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</si>
  <si>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</si>
  <si>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</si>
  <si>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</si>
  <si>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</si>
  <si>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</si>
  <si>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</si>
  <si>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</si>
  <si>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</si>
  <si>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</si>
  <si>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</si>
  <si>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</si>
  <si>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</si>
  <si>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</si>
  <si>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</si>
  <si>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</si>
  <si>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</si>
  <si>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</si>
  <si>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</si>
  <si>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</si>
  <si>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</si>
  <si>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</si>
  <si>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</si>
  <si>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</si>
  <si>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</si>
  <si>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</si>
  <si>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</si>
  <si>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</si>
  <si>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</si>
  <si>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</si>
  <si>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</si>
  <si>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</si>
  <si>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</si>
  <si>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</si>
  <si>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</si>
  <si>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</si>
  <si>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</si>
  <si>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</si>
  <si>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</si>
  <si>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</si>
  <si>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</si>
  <si>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</si>
  <si>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</si>
  <si>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</si>
  <si>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</si>
  <si>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</si>
  <si>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</si>
  <si>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</si>
  <si>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</si>
  <si>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</si>
  <si>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</si>
  <si>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</si>
  <si>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</si>
  <si>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</si>
  <si>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</si>
  <si>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</si>
  <si>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</si>
  <si>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</si>
  <si>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</si>
  <si>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</si>
  <si>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</si>
  <si>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</si>
  <si>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</si>
  <si>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</si>
  <si>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</si>
  <si>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</si>
  <si>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</si>
  <si>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</si>
  <si>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</si>
  <si>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</si>
  <si>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</si>
  <si>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</si>
  <si>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</si>
  <si>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</si>
  <si>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</si>
  <si>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</si>
  <si>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</si>
  <si>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</si>
  <si>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</si>
  <si>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</si>
  <si>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</si>
  <si>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</si>
  <si>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</si>
  <si>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</si>
  <si>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</si>
  <si>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</si>
  <si>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</si>
  <si>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</si>
  <si>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</si>
  <si>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</si>
  <si>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</si>
  <si>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</si>
  <si>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</si>
  <si>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</si>
  <si>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</si>
  <si>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</si>
  <si>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</si>
  <si>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</si>
  <si>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</si>
  <si>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</si>
  <si>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</si>
  <si>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</si>
  <si>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</si>
  <si>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</si>
  <si>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</si>
  <si>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</si>
  <si>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</si>
  <si>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</si>
  <si>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</si>
  <si>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</si>
  <si>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</si>
  <si>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</si>
  <si>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</si>
  <si>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</si>
  <si>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</si>
  <si>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</si>
  <si>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</si>
  <si>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</si>
  <si>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</si>
  <si>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</si>
  <si>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</si>
  <si>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</si>
  <si>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</si>
  <si>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</si>
  <si>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</si>
  <si>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</si>
  <si>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</si>
  <si>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</si>
  <si>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</si>
  <si>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</si>
  <si>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</si>
  <si>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</si>
  <si>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</si>
  <si>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</si>
  <si>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</si>
  <si>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</si>
  <si>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</si>
  <si>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</si>
  <si>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</si>
  <si>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</si>
  <si>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</si>
  <si>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</si>
  <si>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</si>
  <si>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</si>
  <si>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</si>
  <si>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</si>
  <si>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</si>
  <si>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</si>
  <si>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</si>
  <si>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</si>
  <si>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</si>
  <si>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</si>
  <si>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</si>
  <si>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</si>
  <si>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</si>
  <si>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</si>
  <si>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</si>
  <si>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</si>
  <si>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</si>
  <si>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</si>
  <si>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</si>
  <si>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</si>
  <si>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</si>
  <si>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</si>
  <si>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</si>
  <si>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</si>
  <si>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</si>
  <si>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</si>
  <si>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</si>
  <si>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</si>
  <si>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</si>
  <si>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</si>
  <si>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</si>
  <si>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</si>
  <si>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</si>
  <si>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</si>
  <si>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</si>
  <si>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</si>
  <si>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</si>
  <si>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</si>
  <si>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</si>
  <si>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</si>
  <si>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</si>
  <si>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</si>
  <si>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</si>
  <si>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</si>
  <si>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</si>
  <si>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</si>
  <si>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</si>
  <si>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</si>
  <si>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</si>
  <si>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</si>
  <si>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</si>
  <si>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</si>
  <si>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</si>
  <si>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</si>
  <si>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</si>
  <si>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</si>
  <si>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</si>
  <si>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</si>
  <si>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</si>
  <si>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</si>
  <si>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</si>
  <si>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</si>
  <si>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</si>
  <si>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</si>
  <si>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</si>
  <si>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</si>
  <si>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</si>
  <si>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</si>
  <si>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</si>
  <si>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</si>
  <si>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</si>
  <si>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</si>
  <si>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</si>
  <si>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</si>
  <si>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</si>
  <si>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</si>
  <si>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</si>
  <si>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</si>
  <si>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</si>
  <si>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</si>
  <si>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</si>
  <si>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</si>
  <si>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</si>
  <si>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</si>
  <si>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</si>
  <si>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</si>
  <si>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</si>
  <si>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</si>
  <si>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</si>
  <si>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</si>
  <si>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</si>
  <si>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</si>
  <si>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</si>
  <si>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</si>
  <si>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</si>
  <si>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</si>
  <si>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</si>
  <si>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</si>
  <si>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</si>
  <si>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</si>
  <si>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</si>
  <si>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</si>
  <si>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</si>
  <si>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</si>
  <si>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</si>
  <si>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</si>
  <si>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</si>
  <si>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</si>
  <si>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</si>
  <si>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</si>
  <si>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</si>
  <si>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</si>
  <si>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</si>
  <si>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</si>
  <si>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</si>
  <si>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</si>
  <si>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</si>
  <si>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</si>
  <si>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</si>
  <si>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</si>
  <si>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</si>
  <si>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</si>
  <si>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</si>
  <si>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</si>
  <si>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</si>
  <si>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</si>
  <si>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</si>
  <si>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</si>
  <si>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</si>
  <si>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</si>
  <si>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</si>
  <si>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</si>
  <si>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</si>
  <si>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</si>
  <si>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</si>
  <si>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</si>
  <si>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</si>
  <si>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</si>
  <si>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</si>
  <si>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</si>
  <si>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</si>
  <si>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</si>
  <si>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</si>
  <si>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</si>
  <si>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</si>
  <si>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</si>
  <si>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</si>
  <si>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</si>
  <si>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</si>
  <si>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</si>
  <si>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</si>
  <si>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</si>
  <si>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</si>
  <si>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</si>
  <si>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</si>
  <si>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</si>
  <si>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</si>
  <si>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</si>
  <si>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</si>
  <si>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</si>
  <si>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</si>
  <si>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</si>
  <si>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</si>
  <si>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</si>
  <si>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</si>
  <si>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</si>
  <si>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</si>
  <si>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</si>
  <si>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</si>
  <si>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</si>
  <si>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</si>
  <si>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</si>
  <si>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</si>
  <si>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</si>
  <si>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</si>
  <si>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</si>
  <si>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</si>
  <si>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</si>
  <si>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</si>
  <si>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</si>
  <si>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</si>
  <si>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</si>
  <si>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</si>
  <si>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</si>
  <si>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</si>
  <si>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</si>
  <si>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</si>
  <si>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</si>
  <si>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</si>
  <si>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</si>
  <si>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</si>
  <si>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</si>
  <si>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</si>
  <si>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</si>
  <si>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</si>
  <si>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</si>
  <si>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</si>
  <si>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</si>
  <si>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</si>
  <si>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</si>
  <si>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</si>
  <si>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</si>
  <si>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</si>
  <si>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</si>
  <si>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</si>
  <si>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</si>
  <si>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</si>
  <si>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</si>
  <si>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</si>
  <si>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</si>
  <si>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</si>
  <si>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</si>
  <si>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</si>
  <si>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</si>
  <si>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</si>
  <si>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</si>
  <si>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</si>
  <si>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</si>
  <si>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</si>
  <si>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</si>
  <si>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</si>
  <si>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</si>
  <si>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</si>
  <si>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</si>
  <si>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</si>
  <si>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</si>
  <si>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</si>
  <si>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</si>
  <si>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</si>
  <si>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</si>
  <si>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</si>
  <si>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</si>
  <si>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</si>
  <si>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</si>
  <si>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</si>
  <si>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</si>
  <si>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</si>
  <si>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</si>
  <si>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</si>
  <si>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</si>
  <si>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</si>
  <si>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</si>
  <si>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</si>
  <si>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</si>
  <si>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</si>
  <si>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</si>
  <si>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</si>
  <si>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</si>
  <si>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</si>
  <si>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</si>
  <si>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</si>
  <si>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</si>
  <si>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</si>
  <si>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</si>
  <si>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</si>
  <si>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</si>
  <si>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</si>
  <si>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</si>
  <si>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</si>
  <si>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</si>
  <si>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</si>
  <si>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</si>
  <si>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</si>
  <si>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</si>
  <si>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</si>
  <si>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</si>
  <si>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</si>
  <si>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</si>
  <si>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</si>
  <si>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</si>
  <si>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</si>
  <si>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</si>
  <si>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</si>
  <si>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</si>
  <si>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</si>
  <si>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</si>
  <si>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</si>
  <si>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</si>
  <si>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</si>
  <si>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</si>
  <si>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</si>
  <si>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</si>
  <si>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</si>
  <si>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</si>
  <si>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</si>
  <si>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</si>
  <si>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</si>
  <si>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</si>
  <si>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</si>
  <si>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</si>
  <si>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</si>
  <si>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</si>
  <si>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</si>
  <si>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</si>
  <si>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</si>
  <si>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</si>
  <si>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</si>
  <si>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</si>
  <si>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</si>
  <si>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</si>
  <si>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</si>
  <si>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</si>
  <si>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</si>
  <si>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</si>
  <si>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</si>
  <si>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</si>
  <si>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</si>
  <si>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</si>
  <si>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</si>
  <si>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</si>
  <si>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</si>
  <si>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</si>
  <si>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</si>
  <si>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</si>
  <si>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</si>
  <si>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</si>
  <si>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</si>
  <si>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</si>
  <si>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</si>
  <si>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</si>
  <si>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</si>
  <si>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</si>
  <si>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</si>
  <si>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</si>
  <si>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</si>
  <si>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</si>
  <si>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</si>
  <si>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</si>
  <si>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</si>
  <si>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</si>
  <si>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</si>
  <si>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</si>
  <si>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</si>
  <si>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</si>
  <si>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</si>
  <si>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</si>
  <si>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</si>
  <si>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</si>
  <si>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</si>
  <si>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</si>
  <si>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</si>
  <si>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</si>
  <si>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</si>
  <si>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</si>
  <si>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</si>
  <si>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</si>
  <si>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</si>
  <si>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</si>
  <si>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</si>
  <si>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</si>
  <si>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</si>
  <si>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</si>
  <si>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</si>
  <si>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</si>
  <si>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</si>
  <si>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</si>
  <si>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</si>
  <si>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</si>
  <si>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</si>
  <si>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</si>
  <si>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</si>
  <si>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</si>
  <si>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</si>
  <si>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</si>
  <si>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</si>
  <si>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</si>
  <si>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</si>
  <si>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</si>
  <si>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</si>
  <si>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</si>
  <si>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</si>
  <si>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</si>
  <si>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</si>
  <si>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</si>
  <si>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</si>
  <si>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</si>
  <si>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</si>
  <si>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</si>
  <si>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</si>
  <si>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</si>
  <si>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</si>
  <si>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</si>
  <si>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</si>
  <si>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</si>
  <si>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</si>
  <si>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</si>
  <si>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</si>
  <si>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</si>
  <si>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</si>
  <si>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</si>
  <si>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</si>
  <si>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</si>
  <si>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</si>
  <si>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</si>
  <si>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</si>
  <si>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</si>
  <si>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</si>
  <si>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</si>
  <si>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</si>
  <si>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</si>
  <si>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</si>
  <si>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</si>
  <si>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</si>
  <si>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</si>
  <si>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</si>
  <si>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</si>
  <si>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</si>
  <si>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</si>
  <si>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</si>
  <si>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</si>
  <si>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</si>
  <si>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</si>
  <si>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</si>
  <si>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</si>
  <si>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</si>
  <si>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</si>
  <si>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</si>
  <si>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</si>
  <si>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</si>
  <si>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</si>
  <si>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</si>
  <si>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</si>
  <si>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</si>
  <si>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</si>
  <si>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</si>
  <si>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</si>
  <si>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</si>
  <si>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</si>
  <si>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</si>
  <si>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</si>
  <si>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</si>
  <si>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</si>
  <si>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</si>
  <si>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</si>
  <si>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</si>
  <si>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</si>
  <si>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</si>
  <si>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</si>
  <si>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</si>
  <si>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</si>
  <si>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</si>
  <si>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</si>
  <si>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</si>
  <si>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</si>
  <si>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</si>
  <si>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</si>
  <si>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</si>
  <si>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</si>
  <si>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</si>
  <si>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</si>
  <si>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</si>
  <si>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</si>
  <si>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</si>
  <si>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</si>
  <si>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</si>
  <si>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</si>
  <si>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</si>
  <si>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</si>
  <si>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</si>
  <si>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</si>
  <si>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</si>
  <si>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</si>
  <si>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</si>
  <si>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</si>
  <si>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</si>
  <si>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</si>
  <si>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</si>
  <si>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</si>
  <si>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</si>
  <si>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</si>
  <si>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</si>
  <si>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</si>
  <si>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</si>
  <si>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</si>
  <si>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</si>
  <si>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</si>
  <si>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</si>
  <si>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</si>
  <si>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</si>
  <si>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</si>
  <si>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</si>
  <si>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</si>
  <si>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</si>
  <si>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</si>
  <si>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</si>
  <si>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</si>
  <si>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</si>
  <si>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</si>
  <si>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</si>
  <si>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</si>
  <si>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</si>
  <si>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</si>
  <si>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</si>
  <si>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</si>
  <si>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</si>
  <si>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</si>
  <si>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</si>
  <si>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</si>
  <si>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</si>
  <si>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</si>
  <si>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</si>
  <si>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</si>
  <si>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</si>
  <si>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</si>
  <si>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</si>
  <si>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</si>
  <si>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</si>
  <si>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</si>
  <si>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</si>
  <si>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</si>
  <si>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</si>
  <si>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</si>
  <si>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</si>
  <si>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</si>
  <si>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</si>
  <si>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</si>
  <si>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</si>
  <si>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</si>
  <si>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</si>
  <si>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</si>
  <si>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</si>
  <si>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</si>
  <si>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</si>
  <si>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</si>
  <si>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</si>
  <si>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</si>
  <si>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</si>
  <si>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</si>
  <si>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</si>
  <si>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</si>
  <si>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</si>
  <si>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</si>
  <si>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</si>
  <si>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</si>
  <si>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</si>
  <si>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</si>
  <si>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</si>
  <si>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</si>
  <si>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</si>
  <si>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</si>
  <si>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</si>
  <si>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</si>
  <si>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</si>
  <si>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</si>
  <si>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</si>
  <si>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</si>
  <si>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</si>
  <si>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</si>
  <si>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</si>
  <si>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</si>
  <si>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</si>
  <si>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</si>
  <si>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</si>
  <si>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</si>
  <si>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</si>
  <si>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</si>
  <si>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</si>
  <si>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</si>
  <si>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</si>
  <si>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</si>
  <si>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</si>
  <si>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</si>
  <si>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</si>
  <si>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</si>
  <si>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</si>
  <si>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</si>
  <si>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</si>
  <si>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</si>
  <si>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</si>
  <si>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</si>
  <si>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</si>
  <si>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</si>
  <si>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</si>
  <si>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</si>
  <si>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</si>
  <si>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</si>
  <si>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</si>
  <si>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</si>
  <si>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</si>
  <si>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</si>
  <si>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</si>
  <si>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</si>
  <si>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</si>
  <si>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</si>
  <si>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</si>
  <si>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</si>
  <si>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</si>
  <si>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</si>
  <si>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</si>
  <si>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</si>
  <si>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</si>
  <si>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</si>
  <si>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</si>
  <si>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</si>
  <si>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</si>
  <si>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</si>
  <si>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</si>
  <si>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</si>
  <si>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</si>
  <si>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</si>
  <si>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</si>
  <si>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</si>
  <si>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</si>
  <si>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</si>
  <si>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</si>
  <si>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</si>
  <si>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</si>
  <si>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</si>
  <si>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</si>
  <si>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</si>
  <si>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</si>
  <si>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</si>
  <si>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</si>
  <si>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</si>
  <si>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</si>
  <si>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</si>
  <si>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</si>
  <si>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</si>
  <si>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</si>
  <si>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</si>
  <si>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</si>
  <si>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</si>
  <si>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</si>
  <si>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</si>
  <si>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</si>
  <si>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</si>
  <si>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</si>
  <si>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</si>
  <si>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</si>
  <si>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</si>
  <si>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</si>
  <si>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</si>
  <si>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</si>
  <si>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</si>
  <si>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</si>
  <si>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</si>
  <si>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</si>
  <si>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</si>
  <si>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</si>
  <si>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</si>
  <si>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</si>
  <si>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</si>
  <si>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</si>
  <si>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</si>
  <si>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</si>
  <si>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</si>
  <si>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</si>
  <si>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</si>
  <si>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</si>
  <si>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</si>
  <si>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</si>
  <si>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</si>
  <si>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</si>
  <si>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</si>
  <si>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</si>
  <si>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</si>
  <si>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</si>
  <si>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</si>
  <si>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</si>
  <si>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</si>
  <si>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</si>
  <si>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</si>
  <si>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</si>
  <si>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</si>
  <si>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</si>
  <si>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</si>
  <si>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</si>
  <si>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</si>
  <si>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</si>
  <si>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</si>
  <si>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</si>
  <si>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</si>
  <si>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</si>
  <si>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</si>
  <si>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</si>
  <si>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</si>
  <si>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</si>
  <si>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</si>
  <si>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</si>
  <si>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</si>
  <si>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</si>
  <si>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</si>
  <si>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</si>
  <si>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</si>
  <si>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</si>
  <si>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</si>
  <si>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</si>
  <si>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</si>
  <si>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</si>
  <si>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</si>
  <si>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</si>
  <si>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</si>
  <si>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</si>
  <si>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</si>
  <si>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</si>
  <si>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</si>
  <si>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</si>
  <si>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</si>
  <si>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</si>
  <si>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</si>
  <si>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</si>
  <si>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</si>
  <si>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</si>
  <si>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</si>
  <si>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</si>
  <si>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</si>
  <si>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</si>
  <si>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</si>
  <si>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</si>
  <si>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</si>
  <si>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</si>
  <si>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</si>
  <si>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</si>
  <si>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</si>
  <si>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</si>
  <si>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</si>
  <si>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</si>
  <si>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</si>
  <si>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</si>
  <si>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</si>
  <si>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</si>
  <si>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</si>
  <si>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</si>
  <si>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</si>
  <si>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</si>
  <si>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</si>
  <si>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</si>
  <si>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</si>
  <si>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</si>
  <si>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</si>
  <si>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</si>
  <si>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</si>
  <si>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</si>
  <si>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</si>
  <si>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</si>
  <si>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</si>
  <si>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</si>
  <si>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</si>
  <si>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</si>
  <si>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</si>
  <si>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</si>
  <si>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</si>
  <si>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</si>
  <si>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</si>
  <si>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</si>
  <si>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</si>
  <si>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</si>
  <si>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</si>
  <si>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</si>
  <si>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</si>
  <si>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</si>
  <si>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</si>
  <si>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</si>
  <si>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</si>
  <si>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</si>
  <si>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</si>
  <si>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</si>
  <si>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</si>
  <si>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</si>
  <si>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</si>
  <si>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</si>
  <si>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</si>
  <si>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</si>
  <si>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</si>
  <si>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</si>
  <si>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</si>
  <si>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</si>
  <si>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</si>
  <si>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</si>
  <si>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</si>
  <si>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</si>
  <si>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</si>
  <si>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</si>
  <si>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</si>
  <si>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</si>
  <si>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</si>
  <si>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</si>
  <si>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</si>
  <si>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</si>
  <si>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</si>
  <si>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</si>
  <si>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</si>
  <si>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</si>
  <si>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</si>
  <si>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</si>
  <si>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</si>
  <si>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</si>
  <si>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</si>
  <si>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</si>
  <si>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</si>
  <si>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</si>
  <si>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</si>
  <si>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</si>
  <si>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</si>
  <si>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</si>
  <si>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</si>
  <si>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</si>
  <si>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</si>
  <si>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</si>
  <si>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</si>
  <si>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</si>
  <si>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</si>
  <si>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</si>
  <si>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</si>
  <si>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</si>
  <si>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</si>
  <si>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</si>
  <si>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</si>
  <si>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</si>
  <si>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</si>
  <si>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</si>
  <si>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</si>
  <si>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</si>
  <si>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</si>
  <si>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</si>
  <si>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</si>
  <si>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</si>
  <si>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</si>
  <si>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</si>
  <si>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</si>
  <si>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</si>
  <si>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</si>
  <si>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</si>
  <si>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</si>
  <si>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</si>
  <si>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</si>
  <si>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</si>
  <si>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</si>
  <si>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</si>
  <si>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</si>
  <si>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</si>
  <si>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</si>
  <si>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</si>
  <si>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</si>
  <si>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</si>
  <si>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</si>
  <si>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</si>
  <si>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</si>
  <si>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</si>
  <si>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</si>
  <si>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</si>
  <si>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</si>
  <si>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</si>
  <si>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</si>
  <si>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</si>
  <si>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</si>
  <si>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</si>
  <si>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</si>
  <si>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</si>
  <si>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</si>
  <si>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</si>
  <si>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</si>
  <si>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</si>
  <si>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</si>
  <si>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</si>
  <si>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</si>
  <si>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</si>
  <si>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</si>
  <si>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</si>
  <si>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</si>
  <si>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</si>
  <si>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</si>
  <si>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</si>
  <si>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</si>
  <si>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</si>
  <si>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</si>
  <si>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</si>
  <si>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</si>
  <si>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</si>
  <si>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</si>
  <si>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</si>
  <si>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</si>
  <si>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</si>
  <si>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</si>
  <si>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</si>
  <si>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</si>
  <si>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</si>
  <si>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</si>
  <si>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</si>
  <si>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</si>
  <si>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</si>
  <si>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</si>
  <si>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</si>
  <si>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</si>
  <si>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</si>
  <si>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</si>
  <si>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</si>
  <si>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</si>
  <si>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</si>
  <si>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</si>
  <si>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</si>
  <si>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</si>
  <si>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</si>
  <si>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</si>
  <si>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</si>
  <si>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</si>
  <si>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</si>
  <si>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</si>
  <si>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</si>
  <si>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</si>
  <si>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</si>
  <si>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</si>
  <si>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</si>
  <si>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</si>
  <si>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</si>
  <si>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</si>
  <si>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</si>
  <si>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</si>
  <si>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</si>
  <si>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</si>
  <si>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</si>
  <si>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</si>
  <si>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</si>
  <si>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</si>
  <si>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</si>
  <si>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</si>
  <si>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</si>
  <si>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</si>
  <si>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</si>
  <si>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</si>
  <si>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</si>
  <si>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</si>
  <si>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</si>
  <si>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</si>
  <si>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</si>
  <si>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</si>
  <si>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</si>
  <si>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</si>
  <si>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</si>
  <si>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</si>
  <si>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</si>
  <si>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</si>
  <si>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</si>
  <si>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</si>
  <si>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</si>
  <si>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</si>
  <si>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</si>
  <si>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</si>
  <si>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</si>
  <si>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</si>
  <si>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</si>
  <si>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</si>
  <si>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</si>
  <si>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</si>
  <si>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</si>
  <si>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</si>
  <si>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</si>
  <si>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</si>
  <si>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</si>
  <si>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</si>
  <si>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</si>
  <si>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</si>
  <si>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</si>
  <si>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</si>
  <si>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</si>
  <si>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</si>
  <si>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</si>
  <si>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</si>
  <si>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</si>
  <si>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</si>
  <si>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</si>
  <si>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</si>
  <si>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</si>
  <si>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</si>
  <si>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</si>
  <si>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</si>
  <si>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</si>
  <si>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</si>
  <si>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</si>
  <si>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</si>
  <si>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</si>
  <si>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</si>
  <si>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</si>
  <si>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</si>
  <si>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</si>
  <si>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</si>
  <si>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</si>
  <si>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</si>
  <si>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</si>
  <si>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</si>
  <si>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</si>
  <si>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</si>
  <si>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</si>
  <si>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</si>
  <si>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</si>
  <si>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</si>
  <si>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</si>
  <si>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</si>
  <si>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</si>
  <si>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</si>
  <si>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</si>
  <si>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</si>
  <si>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</si>
  <si>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</si>
  <si>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</si>
  <si>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</si>
  <si>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</si>
  <si>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</si>
  <si>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</si>
  <si>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</si>
  <si>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</si>
  <si>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</si>
  <si>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</si>
  <si>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</si>
  <si>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</si>
  <si>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</si>
  <si>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</si>
  <si>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</si>
  <si>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</si>
  <si>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</si>
  <si>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</si>
  <si>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</si>
  <si>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</si>
  <si>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</si>
  <si>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</si>
  <si>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</si>
  <si>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</si>
  <si>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</si>
  <si>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</si>
  <si>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</si>
  <si>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</si>
  <si>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</si>
  <si>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</si>
  <si>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</si>
  <si>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</si>
  <si>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</si>
  <si>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</si>
  <si>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</si>
  <si>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</si>
  <si>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</si>
  <si>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</si>
  <si>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</si>
  <si>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</si>
  <si>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</si>
  <si>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</si>
  <si>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</si>
  <si>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</si>
  <si>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</si>
  <si>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</si>
  <si>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</si>
  <si>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</si>
  <si>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</si>
  <si>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</si>
  <si>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</si>
  <si>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</si>
  <si>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</si>
  <si>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</si>
  <si>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</si>
  <si>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</si>
  <si>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</si>
  <si>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</si>
  <si>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</si>
  <si>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</si>
  <si>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</si>
  <si>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</si>
  <si>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</si>
  <si>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</si>
  <si>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</si>
  <si>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</si>
  <si>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</si>
  <si>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</si>
  <si>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</si>
  <si>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</si>
  <si>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</si>
  <si>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</si>
  <si>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</si>
  <si>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</si>
  <si>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</si>
  <si>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</si>
  <si>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</si>
  <si>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</si>
  <si>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</si>
  <si>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</si>
  <si>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</si>
  <si>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</si>
  <si>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</si>
  <si>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</si>
  <si>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</si>
  <si>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</si>
  <si>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</si>
  <si>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</si>
  <si>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</si>
  <si>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</si>
  <si>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</si>
  <si>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</si>
  <si>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</si>
  <si>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</si>
  <si>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</si>
  <si>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</si>
  <si>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</si>
  <si>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</si>
  <si>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</si>
  <si>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</si>
  <si>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</si>
  <si>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</si>
  <si>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</si>
  <si>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</si>
  <si>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</si>
  <si>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</si>
  <si>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</si>
  <si>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</si>
  <si>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</si>
  <si>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</si>
  <si>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</si>
  <si>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</si>
  <si>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</si>
  <si>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</si>
  <si>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</si>
  <si>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</si>
  <si>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</si>
  <si>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</si>
  <si>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</si>
  <si>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</si>
  <si>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</si>
  <si>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</si>
  <si>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</si>
  <si>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</si>
  <si>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</si>
  <si>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</si>
  <si>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</si>
  <si>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</si>
  <si>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</si>
  <si>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</si>
  <si>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</si>
  <si>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</si>
  <si>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</si>
  <si>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</si>
  <si>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</si>
  <si>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</si>
  <si>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</si>
  <si>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</si>
  <si>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</si>
  <si>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</si>
  <si>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</si>
  <si>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</si>
  <si>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</si>
  <si>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</si>
  <si>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</si>
  <si>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</si>
  <si>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</si>
  <si>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</si>
  <si>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</si>
  <si>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</si>
  <si>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</si>
  <si>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</si>
  <si>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</si>
  <si>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</si>
  <si>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</si>
  <si>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</si>
  <si>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</si>
  <si>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</si>
  <si>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</si>
  <si>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</si>
  <si>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</si>
  <si>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</si>
  <si>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</si>
  <si>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</si>
  <si>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</si>
  <si>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</si>
  <si>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</si>
  <si>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</si>
  <si>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</si>
  <si>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</si>
  <si>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</si>
  <si>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</si>
  <si>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</si>
  <si>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</si>
  <si>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</si>
  <si>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</si>
  <si>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</si>
  <si>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</si>
  <si>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</si>
  <si>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</si>
  <si>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</si>
  <si>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</si>
  <si>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</si>
  <si>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</si>
  <si>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</si>
  <si>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</si>
  <si>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</si>
  <si>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</si>
  <si>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</si>
  <si>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</si>
  <si>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</si>
  <si>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</si>
  <si>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</si>
  <si>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</si>
  <si>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</si>
  <si>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</si>
  <si>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</si>
  <si>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</si>
  <si>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</si>
  <si>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</si>
  <si>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</si>
  <si>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</si>
  <si>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</si>
  <si>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</si>
  <si>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</si>
  <si>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</si>
  <si>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</si>
  <si>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</si>
  <si>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</si>
  <si>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</si>
  <si>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</si>
  <si>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</si>
  <si>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</si>
  <si>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</si>
  <si>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</si>
  <si>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</si>
  <si>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</si>
  <si>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</si>
  <si>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</si>
  <si>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</si>
  <si>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</si>
  <si>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</si>
  <si>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</si>
  <si>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</si>
  <si>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</si>
  <si>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</si>
  <si>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</si>
  <si>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</si>
  <si>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</si>
  <si>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</si>
  <si>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</si>
  <si>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</si>
  <si>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</si>
  <si>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</si>
  <si>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</si>
  <si>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</si>
  <si>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</si>
  <si>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</si>
  <si>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</si>
  <si>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</si>
  <si>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</si>
  <si>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</si>
  <si>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</si>
  <si>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</si>
  <si>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</si>
  <si>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</si>
  <si>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</si>
  <si>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</si>
  <si>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</si>
  <si>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</si>
  <si>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</si>
  <si>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</si>
  <si>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</si>
  <si>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</si>
  <si>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</si>
  <si>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</si>
  <si>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</si>
  <si>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</si>
  <si>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</si>
  <si>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</si>
  <si>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</si>
  <si>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</si>
  <si>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</si>
  <si>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</si>
  <si>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</si>
  <si>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</si>
  <si>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</si>
  <si>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</si>
  <si>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</si>
  <si>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</si>
  <si>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</si>
  <si>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</si>
  <si>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</si>
  <si>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</si>
  <si>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</si>
  <si>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</si>
  <si>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</si>
  <si>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</si>
  <si>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</si>
  <si>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</si>
  <si>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</si>
  <si>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</si>
  <si>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</si>
  <si>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</si>
  <si>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</si>
  <si>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</si>
  <si>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</si>
  <si>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</si>
  <si>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</si>
  <si>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</si>
  <si>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</si>
  <si>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</si>
  <si>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</si>
  <si>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</si>
  <si>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</si>
  <si>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</si>
  <si>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</si>
  <si>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</si>
  <si>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</si>
  <si>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</si>
  <si>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</si>
  <si>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</si>
  <si>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</si>
  <si>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</si>
  <si>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</si>
  <si>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</si>
  <si>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</si>
  <si>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</si>
  <si>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</si>
  <si>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</si>
  <si>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</si>
  <si>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</si>
  <si>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</si>
  <si>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</si>
  <si>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</si>
  <si>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</si>
  <si>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</si>
  <si>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</si>
  <si>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</si>
  <si>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</si>
  <si>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</si>
  <si>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</si>
  <si>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</si>
  <si>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</si>
  <si>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</si>
  <si>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</si>
  <si>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</si>
  <si>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</si>
  <si>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</si>
  <si>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</si>
  <si>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</si>
  <si>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</si>
  <si>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</si>
  <si>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</si>
  <si>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</si>
  <si>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</si>
  <si>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</si>
  <si>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</si>
  <si>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</si>
  <si>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</si>
  <si>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</si>
  <si>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</si>
  <si>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</si>
  <si>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</si>
  <si>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</si>
  <si>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</si>
  <si>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</si>
  <si>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</si>
  <si>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</si>
  <si>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</si>
  <si>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</si>
  <si>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</si>
  <si>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</si>
  <si>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</si>
  <si>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</si>
  <si>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</si>
  <si>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</si>
  <si>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</si>
  <si>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</si>
  <si>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</si>
  <si>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</si>
  <si>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</si>
  <si>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</si>
  <si>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</si>
  <si>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</si>
  <si>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</si>
  <si>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</si>
  <si>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</si>
  <si>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</si>
  <si>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</si>
  <si>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</si>
  <si>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</si>
  <si>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</si>
  <si>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</si>
  <si>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</si>
  <si>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</si>
  <si>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</si>
  <si>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</si>
  <si>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</si>
  <si>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</si>
  <si>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</si>
  <si>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</si>
  <si>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</si>
  <si>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</si>
  <si>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</si>
  <si>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</si>
  <si>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</si>
  <si>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</si>
  <si>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</si>
  <si>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</si>
  <si>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</si>
  <si>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</si>
  <si>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</si>
  <si>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</si>
  <si>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</si>
  <si>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</si>
  <si>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</si>
  <si>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</si>
  <si>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</si>
  <si>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</si>
  <si>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</si>
  <si>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</si>
  <si>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</si>
  <si>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</si>
  <si>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</si>
  <si>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</si>
  <si>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</si>
  <si>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</si>
  <si>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</si>
  <si>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</si>
  <si>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</si>
  <si>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</si>
  <si>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</si>
  <si>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</si>
  <si>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</si>
  <si>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</si>
  <si>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</si>
  <si>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</si>
  <si>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</si>
  <si>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</si>
  <si>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</si>
  <si>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</si>
  <si>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</si>
  <si>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</si>
  <si>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</si>
  <si>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</si>
  <si>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</si>
  <si>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</si>
  <si>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</si>
  <si>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</si>
  <si>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</si>
  <si>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</si>
  <si>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</si>
  <si>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</si>
  <si>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</si>
  <si>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</si>
  <si>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</si>
  <si>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</si>
  <si>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</si>
  <si>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</si>
  <si>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</si>
  <si>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</si>
  <si>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</si>
  <si>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</si>
  <si>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</si>
  <si>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</si>
  <si>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</si>
  <si>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</si>
  <si>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</si>
  <si>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</si>
  <si>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</si>
  <si>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</si>
  <si>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</si>
  <si>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</si>
  <si>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</si>
  <si>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</si>
  <si>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</si>
  <si>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</si>
  <si>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</si>
  <si>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</si>
  <si>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</si>
  <si>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</si>
  <si>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</si>
  <si>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</si>
  <si>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</si>
  <si>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</si>
  <si>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</si>
  <si>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</si>
  <si>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</si>
  <si>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</si>
  <si>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</si>
  <si>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</si>
  <si>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</si>
  <si>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</si>
  <si>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</si>
  <si>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</si>
  <si>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</si>
  <si>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</si>
  <si>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</si>
  <si>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</si>
  <si>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</si>
  <si>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</si>
  <si>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</si>
  <si>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</si>
  <si>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</si>
  <si>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</si>
  <si>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</si>
  <si>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</si>
  <si>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</si>
  <si>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</si>
  <si>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</si>
  <si>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</si>
  <si>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</si>
  <si>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</si>
  <si>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</si>
  <si>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</si>
  <si>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</si>
  <si>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</si>
  <si>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</si>
  <si>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</si>
  <si>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</si>
  <si>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</si>
  <si>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</si>
  <si>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</si>
  <si>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</si>
  <si>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</si>
  <si>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</si>
  <si>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</si>
  <si>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</si>
  <si>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</si>
  <si>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</si>
  <si>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</si>
  <si>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</si>
  <si>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</si>
  <si>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</si>
  <si>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</si>
  <si>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</si>
  <si>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</si>
  <si>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</si>
  <si>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</si>
  <si>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</si>
  <si>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</si>
  <si>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</si>
  <si>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</si>
  <si>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</si>
  <si>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</si>
  <si>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</si>
  <si>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</si>
  <si>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</si>
  <si>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</si>
  <si>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</si>
  <si>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</si>
  <si>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</si>
  <si>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</si>
  <si>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</si>
  <si>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</si>
  <si>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</si>
  <si>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</si>
  <si>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</si>
  <si>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</si>
  <si>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</si>
  <si>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</si>
  <si>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</si>
  <si>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</si>
  <si>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</si>
  <si>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</si>
  <si>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</si>
  <si>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</si>
  <si>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</si>
  <si>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</si>
  <si>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</si>
  <si>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</si>
  <si>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</si>
  <si>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</si>
  <si>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</si>
  <si>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</si>
  <si>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</si>
  <si>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</si>
  <si>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</si>
  <si>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</si>
  <si>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</si>
  <si>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</si>
  <si>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</si>
  <si>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</si>
  <si>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</si>
  <si>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</si>
  <si>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</si>
  <si>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</si>
  <si>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</si>
  <si>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</si>
  <si>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</si>
  <si>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</si>
  <si>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</si>
  <si>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</si>
  <si>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</si>
  <si>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</si>
  <si>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</si>
  <si>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</si>
  <si>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</si>
  <si>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</si>
  <si>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</si>
  <si>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</si>
  <si>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</si>
  <si>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</si>
  <si>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</si>
  <si>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</si>
  <si>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</si>
  <si>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</si>
  <si>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</si>
  <si>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</si>
  <si>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</si>
  <si>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</si>
  <si>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</si>
  <si>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</si>
  <si>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</si>
  <si>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</si>
  <si>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</si>
  <si>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</si>
  <si>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</si>
  <si>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</si>
  <si>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</si>
  <si>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</si>
  <si>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</si>
  <si>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</si>
  <si>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</si>
  <si>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</si>
  <si>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</si>
  <si>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</si>
  <si>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</si>
  <si>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</si>
  <si>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</si>
  <si>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</si>
  <si>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</si>
  <si>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</si>
  <si>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</si>
  <si>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</si>
  <si>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</si>
  <si>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</si>
  <si>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</si>
  <si>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</si>
  <si>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</si>
  <si>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</si>
  <si>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</si>
  <si>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</si>
  <si>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</si>
  <si>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</si>
  <si>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</si>
  <si>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</si>
  <si>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</si>
  <si>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</si>
  <si>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</si>
  <si>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</si>
  <si>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</si>
  <si>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</si>
  <si>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</si>
  <si>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</si>
  <si>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</si>
  <si>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</si>
  <si>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</si>
  <si>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</si>
  <si>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</si>
  <si>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</si>
  <si>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</si>
  <si>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</si>
  <si>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</si>
  <si>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</si>
  <si>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</si>
  <si>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</si>
  <si>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</si>
  <si>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</si>
  <si>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</si>
  <si>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</si>
  <si>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</si>
  <si>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</si>
  <si>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</si>
  <si>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</si>
  <si>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</si>
  <si>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</si>
  <si>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</si>
  <si>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</si>
  <si>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</si>
  <si>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</si>
  <si>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</si>
  <si>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</si>
  <si>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</si>
  <si>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</si>
  <si>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</si>
  <si>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</si>
  <si>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</si>
  <si>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</si>
  <si>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</si>
  <si>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</si>
  <si>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</si>
  <si>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</si>
  <si>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</si>
  <si>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</si>
  <si>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</si>
  <si>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</si>
  <si>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</si>
  <si>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</si>
  <si>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</si>
  <si>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</si>
  <si>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</si>
  <si>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</si>
  <si>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</si>
  <si>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</si>
  <si>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</si>
  <si>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</si>
  <si>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</si>
  <si>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</si>
  <si>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</si>
  <si>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</si>
  <si>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</si>
  <si>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</si>
  <si>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</si>
  <si>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</si>
  <si>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</si>
  <si>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</si>
  <si>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</si>
  <si>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</si>
  <si>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</si>
  <si>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</si>
  <si>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</si>
  <si>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</si>
  <si>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</si>
  <si>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</si>
  <si>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</si>
  <si>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</si>
  <si>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</si>
  <si>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</si>
  <si>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</si>
  <si>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</si>
  <si>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</si>
  <si>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</si>
  <si>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</si>
  <si>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</si>
  <si>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</si>
  <si>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</si>
  <si>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</si>
  <si>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</si>
  <si>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</si>
  <si>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</si>
  <si>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</si>
  <si>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</si>
  <si>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</si>
  <si>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</si>
  <si>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</si>
  <si>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</si>
  <si>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</si>
  <si>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</si>
  <si>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</si>
  <si>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</si>
  <si>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</si>
  <si>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</si>
  <si>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</si>
  <si>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</si>
  <si>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</si>
  <si>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</si>
  <si>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</si>
  <si>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</si>
  <si>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</si>
  <si>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</si>
  <si>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</si>
  <si>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</si>
  <si>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</si>
  <si>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</si>
  <si>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</si>
  <si>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</si>
  <si>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</si>
  <si>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</si>
  <si>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</si>
  <si>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</si>
  <si>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</si>
  <si>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</si>
  <si>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</si>
  <si>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</si>
  <si>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</si>
  <si>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</si>
  <si>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</si>
  <si>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</si>
  <si>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</si>
  <si>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</si>
  <si>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</si>
  <si>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</si>
  <si>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</si>
  <si>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</si>
  <si>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</si>
  <si>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</si>
  <si>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</si>
  <si>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</si>
  <si>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</si>
  <si>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</si>
  <si>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</si>
  <si>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</si>
  <si>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</si>
  <si>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</si>
  <si>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</si>
  <si>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</si>
  <si>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</si>
  <si>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</si>
  <si>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</si>
  <si>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</si>
  <si>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</si>
  <si>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</si>
  <si>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</si>
  <si>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</si>
  <si>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</si>
  <si>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</si>
  <si>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</si>
  <si>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</si>
  <si>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</si>
  <si>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</si>
  <si>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</si>
  <si>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</si>
  <si>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</si>
  <si>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</si>
  <si>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</si>
  <si>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</si>
  <si>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</si>
  <si>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</si>
  <si>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</si>
  <si>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</si>
  <si>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</si>
  <si>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</si>
  <si>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</si>
  <si>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</si>
  <si>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</si>
  <si>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</si>
  <si>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</si>
  <si>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</si>
  <si>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</si>
  <si>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</si>
  <si>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</si>
  <si>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</si>
  <si>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</si>
  <si>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</si>
  <si>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</si>
  <si>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</si>
  <si>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</si>
  <si>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</si>
  <si>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</si>
  <si>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</si>
  <si>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</si>
  <si>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</si>
  <si>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</si>
  <si>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</si>
  <si>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</si>
  <si>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</si>
  <si>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</si>
  <si>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</si>
  <si>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</si>
  <si>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</si>
  <si>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</si>
  <si>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</si>
  <si>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</si>
  <si>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</si>
  <si>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</si>
  <si>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</si>
  <si>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</si>
  <si>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</si>
  <si>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</si>
  <si>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</si>
  <si>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</si>
  <si>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</si>
  <si>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</si>
  <si>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</si>
  <si>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</si>
  <si>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</si>
  <si>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</si>
  <si>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</si>
  <si>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</si>
  <si>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</si>
  <si>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</si>
  <si>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</si>
  <si>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</si>
  <si>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</si>
  <si>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</si>
  <si>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</si>
  <si>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</si>
  <si>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</si>
  <si>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</si>
  <si>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</si>
  <si>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</si>
  <si>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</si>
  <si>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</si>
  <si>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</si>
  <si>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</si>
  <si>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</si>
  <si>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</si>
  <si>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</si>
  <si>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</si>
  <si>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</si>
  <si>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</si>
  <si>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</si>
  <si>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</si>
  <si>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</si>
  <si>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</si>
  <si>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</si>
  <si>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</si>
  <si>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</si>
  <si>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</si>
  <si>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</si>
  <si>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</si>
  <si>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</si>
  <si>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</si>
  <si>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</si>
  <si>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</si>
  <si>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</si>
  <si>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</si>
  <si>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</si>
  <si>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</si>
  <si>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</si>
  <si>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</si>
  <si>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</si>
  <si>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</si>
  <si>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</si>
  <si>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</si>
  <si>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</si>
  <si>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</si>
  <si>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</si>
  <si>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</si>
  <si>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</si>
  <si>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</si>
  <si>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</si>
  <si>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</si>
  <si>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</si>
  <si>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</si>
  <si>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</si>
  <si>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</si>
  <si>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</si>
  <si>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</si>
  <si>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</si>
  <si>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</si>
  <si>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</si>
  <si>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</si>
  <si>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</si>
  <si>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</si>
  <si>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</si>
  <si>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</si>
  <si>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</si>
  <si>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</si>
  <si>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</si>
  <si>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</si>
  <si>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</si>
  <si>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</si>
  <si>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</si>
  <si>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</si>
  <si>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</si>
  <si>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</si>
  <si>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</si>
  <si>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</si>
  <si>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</si>
  <si>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</si>
  <si>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</si>
  <si>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</si>
  <si>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</si>
  <si>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</si>
  <si>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</si>
  <si>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</si>
  <si>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</si>
  <si>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</si>
  <si>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</si>
  <si>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</si>
  <si>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</si>
  <si>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</si>
  <si>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</si>
  <si>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</si>
  <si>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</si>
  <si>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</si>
  <si>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</si>
  <si>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</si>
  <si>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</si>
  <si>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</si>
  <si>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</si>
  <si>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</si>
  <si>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</si>
  <si>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</si>
  <si>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</si>
  <si>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</si>
  <si>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</si>
  <si>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</si>
  <si>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</si>
  <si>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</si>
  <si>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</si>
  <si>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</si>
  <si>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</si>
  <si>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</si>
  <si>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</si>
  <si>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</si>
  <si>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</si>
  <si>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</si>
  <si>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</si>
  <si>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</si>
  <si>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</si>
  <si>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</si>
  <si>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</si>
  <si>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</si>
  <si>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</si>
  <si>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</si>
  <si>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</si>
  <si>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</si>
  <si>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</si>
  <si>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</si>
  <si>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</si>
  <si>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</si>
  <si>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</si>
  <si>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</si>
  <si>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</si>
  <si>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</si>
  <si>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</si>
  <si>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</si>
  <si>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</si>
  <si>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</si>
  <si>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</si>
  <si>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</si>
  <si>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</si>
  <si>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</si>
  <si>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</si>
  <si>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</si>
  <si>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</si>
  <si>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</si>
  <si>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</si>
  <si>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</si>
  <si>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</si>
  <si>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</si>
  <si>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</si>
  <si>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</si>
  <si>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</si>
  <si>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</si>
  <si>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</si>
  <si>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</si>
  <si>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</si>
  <si>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</si>
  <si>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</si>
  <si>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</si>
  <si>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</si>
  <si>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</si>
  <si>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</si>
  <si>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</si>
  <si>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</si>
  <si>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</si>
  <si>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</si>
  <si>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</si>
  <si>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</si>
  <si>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</si>
  <si>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</si>
  <si>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</si>
  <si>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</si>
  <si>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</si>
  <si>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</si>
  <si>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</si>
  <si>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</si>
  <si>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</si>
  <si>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</si>
  <si>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</si>
  <si>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</si>
  <si>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</si>
  <si>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</si>
  <si>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</si>
  <si>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</si>
  <si>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</si>
  <si>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</si>
  <si>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</si>
  <si>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</si>
  <si>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</si>
  <si>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</si>
  <si>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</si>
  <si>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</si>
  <si>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</si>
  <si>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</si>
  <si>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</si>
  <si>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</si>
  <si>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</si>
  <si>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</si>
  <si>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</si>
  <si>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</si>
  <si>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</si>
  <si>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</si>
  <si>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</si>
  <si>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</si>
  <si>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</si>
  <si>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</si>
  <si>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</si>
  <si>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</si>
  <si>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</si>
  <si>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</si>
  <si>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</si>
  <si>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</si>
  <si>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</si>
  <si>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</si>
  <si>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</si>
  <si>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</si>
  <si>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</si>
  <si>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</si>
  <si>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</si>
  <si>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</si>
  <si>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</si>
  <si>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</si>
  <si>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</si>
  <si>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</si>
  <si>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</si>
  <si>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</si>
  <si>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</si>
  <si>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</si>
  <si>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</si>
  <si>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</si>
  <si>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</si>
  <si>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</si>
  <si>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</si>
  <si>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</si>
  <si>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</si>
  <si>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</si>
  <si>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</si>
  <si>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</si>
  <si>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</si>
  <si>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</si>
  <si>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</si>
  <si>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</si>
  <si>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</si>
  <si>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</si>
  <si>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</si>
  <si>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</si>
  <si>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</si>
  <si>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</si>
  <si>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</si>
  <si>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</si>
  <si>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</si>
  <si>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</si>
  <si>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</si>
  <si>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</si>
  <si>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</si>
  <si>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</si>
  <si>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</si>
  <si>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</si>
  <si>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</si>
  <si>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</si>
  <si>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</si>
  <si>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</si>
  <si>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</si>
  <si>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</si>
  <si>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</si>
  <si>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</si>
  <si>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</si>
  <si>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</si>
  <si>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</si>
  <si>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</si>
  <si>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</si>
  <si>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</si>
  <si>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</si>
  <si>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</si>
  <si>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</si>
  <si>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</si>
  <si>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</si>
  <si>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</si>
  <si>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</si>
  <si>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</si>
  <si>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</si>
  <si>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</si>
  <si>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</si>
  <si>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</si>
  <si>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</si>
  <si>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</si>
  <si>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</si>
  <si>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</si>
  <si>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</si>
  <si>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</si>
  <si>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</si>
  <si>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</si>
  <si>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</si>
  <si>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</si>
  <si>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</si>
  <si>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</si>
  <si>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</si>
  <si>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</si>
  <si>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</si>
  <si>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</si>
  <si>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</si>
  <si>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</si>
  <si>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</si>
  <si>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</si>
  <si>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</si>
  <si>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</si>
  <si>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</si>
  <si>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</si>
  <si>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</si>
  <si>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</si>
  <si>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</si>
  <si>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</si>
  <si>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</si>
  <si>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</si>
  <si>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</si>
  <si>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</si>
  <si>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</si>
  <si>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</si>
  <si>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</si>
  <si>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</si>
  <si>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</si>
  <si>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</si>
  <si>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</si>
  <si>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</si>
  <si>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</si>
  <si>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</si>
  <si>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</si>
  <si>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</si>
  <si>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</si>
  <si>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</si>
  <si>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</si>
  <si>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</si>
  <si>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</si>
  <si>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</si>
  <si>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</si>
  <si>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</si>
  <si>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</si>
  <si>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</si>
  <si>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</si>
  <si>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</si>
  <si>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</si>
  <si>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</si>
  <si>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</si>
  <si>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</si>
  <si>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</si>
  <si>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</si>
  <si>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</si>
  <si>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</si>
  <si>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</si>
  <si>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</si>
  <si>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</si>
  <si>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</si>
  <si>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</si>
  <si>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</si>
  <si>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</si>
  <si>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</si>
  <si>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</si>
  <si>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</si>
  <si>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</si>
  <si>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</si>
  <si>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</si>
  <si>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</si>
  <si>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</si>
  <si>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</si>
  <si>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</si>
  <si>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</si>
  <si>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</si>
  <si>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</si>
  <si>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</si>
  <si>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</si>
  <si>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</si>
  <si>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</si>
  <si>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</si>
  <si>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</si>
  <si>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</si>
  <si>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</si>
  <si>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</si>
  <si>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</si>
  <si>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</si>
  <si>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</si>
  <si>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</si>
  <si>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</si>
  <si>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</si>
  <si>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</si>
  <si>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</si>
  <si>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</si>
  <si>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</si>
  <si>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</si>
  <si>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</si>
  <si>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</si>
  <si>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</si>
  <si>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</si>
  <si>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</si>
  <si>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</si>
  <si>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</si>
  <si>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</si>
  <si>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</si>
  <si>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</si>
  <si>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</si>
  <si>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</si>
  <si>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</si>
  <si>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</si>
  <si>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</si>
  <si>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</si>
  <si>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</si>
  <si>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</si>
  <si>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</si>
  <si>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</si>
  <si>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</si>
  <si>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</si>
  <si>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</si>
  <si>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</si>
  <si>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</si>
  <si>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</si>
  <si>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</si>
  <si>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</si>
  <si>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</si>
  <si>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</si>
  <si>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</si>
  <si>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</si>
  <si>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</si>
  <si>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</si>
  <si>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</si>
  <si>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</si>
  <si>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</si>
  <si>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</si>
  <si>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</si>
  <si>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</si>
  <si>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</si>
  <si>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</si>
  <si>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</si>
  <si>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</si>
  <si>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</si>
  <si>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</si>
  <si>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</si>
  <si>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</si>
  <si>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</si>
  <si>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</si>
  <si>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</si>
  <si>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</si>
  <si>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</si>
  <si>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</si>
  <si>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</si>
  <si>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</si>
  <si>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</si>
  <si>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</si>
  <si>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</si>
  <si>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</si>
  <si>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</si>
  <si>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</si>
  <si>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</si>
  <si>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</si>
  <si>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</si>
  <si>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</si>
  <si>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</si>
  <si>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</si>
  <si>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</si>
  <si>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</si>
  <si>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</si>
  <si>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</si>
  <si>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</si>
  <si>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</si>
  <si>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</si>
  <si>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</si>
  <si>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</si>
  <si>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</si>
  <si>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</si>
  <si>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</si>
  <si>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</si>
  <si>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</si>
  <si>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</si>
  <si>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</si>
  <si>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</si>
  <si>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</si>
  <si>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</si>
  <si>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</si>
  <si>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</si>
  <si>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</si>
  <si>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</si>
  <si>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</si>
  <si>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</si>
  <si>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</si>
  <si>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</si>
  <si>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</si>
  <si>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</si>
  <si>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</si>
  <si>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</si>
  <si>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</si>
  <si>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</si>
  <si>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</si>
  <si>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</si>
  <si>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</si>
  <si>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</si>
  <si>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</si>
  <si>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</si>
  <si>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</si>
  <si>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</si>
  <si>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</si>
  <si>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</si>
  <si>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</si>
  <si>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</si>
  <si>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</si>
  <si>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</si>
  <si>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</si>
  <si>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</si>
  <si>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</si>
  <si>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</si>
  <si>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</si>
  <si>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</si>
  <si>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</si>
  <si>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</si>
  <si>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</si>
  <si>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</si>
  <si>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</si>
  <si>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</si>
  <si>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</si>
  <si>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</si>
  <si>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</si>
  <si>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</si>
  <si>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</si>
  <si>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</si>
  <si>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</si>
  <si>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</si>
  <si>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</si>
  <si>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</si>
  <si>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</si>
  <si>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</si>
  <si>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</si>
  <si>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</si>
  <si>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</si>
  <si>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</si>
  <si>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</si>
  <si>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</si>
  <si>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</si>
  <si>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</si>
  <si>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</si>
  <si>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</si>
  <si>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</si>
  <si>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</si>
  <si>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</si>
  <si>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</si>
  <si>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</si>
  <si>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</si>
  <si>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</si>
  <si>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</si>
  <si>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</si>
  <si>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</si>
  <si>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</si>
  <si>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</si>
  <si>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</si>
  <si>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</si>
  <si>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</si>
  <si>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</si>
  <si>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</si>
  <si>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</si>
  <si>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</si>
  <si>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</si>
  <si>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</si>
  <si>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</si>
  <si>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</si>
  <si>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</si>
  <si>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</si>
  <si>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</si>
  <si>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</si>
  <si>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</si>
  <si>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</si>
  <si>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</si>
  <si>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</si>
  <si>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</si>
  <si>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</si>
  <si>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</si>
  <si>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</si>
  <si>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</si>
  <si>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</si>
  <si>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</si>
  <si>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</si>
  <si>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</si>
  <si>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</si>
  <si>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</si>
  <si>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</si>
  <si>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</si>
  <si>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</si>
  <si>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</si>
  <si>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</si>
  <si>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</si>
  <si>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</si>
  <si>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</si>
  <si>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</si>
  <si>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</si>
  <si>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</si>
  <si>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</si>
  <si>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</si>
  <si>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</si>
  <si>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</si>
  <si>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</si>
  <si>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</si>
  <si>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</si>
  <si>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</si>
  <si>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</si>
  <si>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</si>
  <si>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</si>
  <si>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</si>
  <si>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</si>
  <si>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</si>
  <si>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</si>
  <si>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</si>
  <si>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</si>
  <si>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</si>
  <si>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</si>
  <si>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</si>
  <si>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</si>
  <si>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</si>
  <si>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</si>
  <si>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</si>
  <si>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</si>
  <si>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</si>
  <si>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</si>
  <si>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</si>
  <si>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</si>
  <si>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</si>
  <si>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</si>
  <si>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</si>
  <si>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</si>
  <si>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</si>
  <si>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</si>
  <si>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</si>
  <si>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</si>
  <si>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</si>
  <si>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</si>
  <si>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</si>
  <si>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</si>
  <si>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</si>
  <si>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</si>
  <si>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</si>
  <si>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</si>
  <si>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</si>
  <si>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</si>
  <si>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</si>
  <si>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</si>
  <si>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</si>
  <si>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</si>
  <si>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</si>
  <si>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</si>
  <si>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</si>
  <si>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</si>
  <si>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</si>
  <si>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</si>
  <si>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</si>
  <si>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</si>
  <si>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</si>
  <si>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</si>
  <si>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</si>
  <si>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</si>
  <si>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</si>
  <si>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</si>
  <si>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</si>
  <si>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</si>
  <si>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</si>
  <si>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</si>
  <si>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</si>
  <si>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</si>
  <si>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</si>
  <si>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</si>
  <si>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</si>
  <si>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</si>
  <si>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</si>
  <si>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</si>
  <si>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</si>
  <si>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</si>
  <si>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</si>
  <si>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</si>
  <si>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</si>
  <si>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</si>
  <si>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</si>
  <si>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</si>
  <si>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</si>
  <si>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</si>
  <si>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</si>
  <si>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</si>
  <si>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</si>
  <si>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</si>
  <si>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</si>
  <si>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</si>
  <si>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</si>
  <si>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</si>
  <si>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</si>
  <si>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</si>
  <si>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</si>
  <si>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</si>
  <si>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</si>
  <si>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</si>
  <si>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</si>
  <si>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</si>
  <si>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</si>
  <si>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</si>
  <si>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</si>
  <si>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</si>
  <si>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</si>
  <si>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</si>
  <si>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</si>
  <si>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</si>
  <si>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</si>
  <si>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</si>
  <si>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</si>
  <si>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</si>
  <si>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</si>
  <si>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</si>
  <si>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</si>
  <si>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</si>
  <si>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</si>
  <si>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</si>
  <si>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</si>
  <si>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</si>
  <si>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</si>
  <si>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</si>
  <si>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</si>
  <si>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</si>
  <si>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</si>
  <si>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</si>
  <si>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</si>
  <si>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</si>
  <si>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</si>
  <si>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</si>
  <si>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</si>
  <si>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</si>
  <si>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</si>
  <si>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</si>
  <si>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</si>
  <si>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</si>
  <si>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</si>
  <si>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</si>
  <si>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</si>
  <si>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</si>
  <si>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</si>
  <si>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</si>
  <si>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</si>
  <si>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</si>
  <si>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</si>
  <si>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</si>
  <si>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</si>
  <si>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</si>
  <si>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</si>
  <si>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</si>
  <si>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</si>
  <si>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</si>
  <si>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</si>
  <si>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</si>
  <si>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</si>
  <si>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</si>
  <si>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</si>
  <si>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</si>
  <si>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</si>
  <si>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</si>
  <si>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</si>
  <si>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</si>
  <si>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</si>
  <si>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</si>
  <si>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</si>
  <si>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</si>
  <si>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</si>
  <si>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</si>
  <si>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</si>
  <si>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</si>
  <si>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</si>
  <si>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</si>
  <si>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</si>
  <si>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</si>
  <si>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</si>
  <si>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</si>
  <si>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</si>
  <si>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</si>
  <si>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</si>
  <si>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</si>
  <si>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</si>
  <si>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</si>
  <si>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</si>
  <si>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</si>
  <si>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</si>
  <si>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</si>
  <si>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</si>
  <si>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</si>
  <si>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</si>
  <si>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</si>
  <si>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</si>
  <si>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</si>
  <si>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</si>
  <si>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</si>
  <si>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</si>
  <si>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</si>
  <si>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</si>
  <si>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</si>
  <si>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</si>
  <si>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</si>
  <si>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</si>
  <si>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</si>
  <si>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</si>
  <si>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</si>
  <si>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</si>
  <si>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</si>
  <si>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</si>
  <si>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</si>
  <si>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</si>
  <si>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</si>
  <si>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</si>
  <si>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</si>
  <si>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</si>
  <si>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</si>
  <si>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</si>
  <si>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</si>
  <si>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</si>
  <si>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</si>
  <si>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</si>
  <si>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</si>
  <si>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</si>
  <si>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</si>
  <si>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</si>
  <si>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</si>
  <si>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</si>
  <si>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</si>
  <si>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</si>
  <si>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</si>
  <si>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</si>
  <si>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</si>
  <si>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</si>
  <si>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</si>
  <si>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</si>
  <si>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</si>
  <si>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</si>
  <si>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</si>
  <si>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</si>
  <si>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</si>
  <si>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</si>
  <si>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</si>
  <si>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</si>
  <si>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</si>
  <si>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</si>
  <si>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</si>
  <si>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</si>
  <si>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</si>
  <si>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</si>
  <si>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</si>
  <si>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</si>
  <si>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</si>
  <si>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</si>
  <si>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</si>
  <si>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</si>
  <si>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</si>
  <si>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</si>
  <si>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</si>
  <si>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</si>
  <si>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</si>
  <si>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</si>
  <si>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</si>
  <si>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</si>
  <si>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</si>
  <si>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</si>
  <si>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</si>
  <si>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</si>
  <si>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</si>
  <si>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</si>
  <si>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</si>
  <si>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</si>
  <si>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</si>
  <si>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</si>
  <si>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</si>
  <si>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</si>
  <si>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</si>
  <si>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</si>
  <si>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</si>
  <si>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</si>
  <si>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</si>
  <si>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</si>
  <si>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</si>
  <si>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</si>
  <si>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</si>
  <si>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</si>
  <si>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</si>
  <si>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</si>
  <si>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</si>
  <si>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</si>
  <si>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</si>
  <si>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</si>
  <si>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</si>
  <si>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</si>
  <si>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</si>
  <si>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</si>
  <si>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</si>
  <si>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</si>
  <si>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</si>
  <si>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</si>
  <si>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</si>
  <si>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</si>
  <si>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</si>
  <si>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</si>
  <si>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</si>
  <si>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</si>
  <si>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</si>
  <si>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</si>
  <si>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</si>
  <si>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</si>
  <si>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</si>
  <si>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</si>
  <si>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</si>
  <si>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</si>
  <si>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</si>
  <si>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</si>
  <si>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</si>
  <si>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</si>
  <si>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</si>
  <si>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</si>
  <si>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</si>
  <si>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</si>
  <si>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</si>
  <si>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</si>
  <si>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</si>
  <si>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</si>
  <si>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</si>
  <si>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</si>
  <si>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</si>
  <si>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</si>
  <si>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</si>
  <si>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</si>
  <si>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</si>
  <si>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</si>
  <si>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</si>
  <si>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</si>
  <si>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</si>
  <si>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</si>
  <si>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</si>
  <si>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</si>
  <si>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</si>
  <si>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</si>
  <si>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</si>
  <si>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</si>
  <si>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</si>
  <si>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</si>
  <si>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</si>
  <si>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</si>
  <si>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</si>
  <si>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</si>
  <si>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</si>
  <si>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</si>
  <si>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</si>
  <si>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</si>
  <si>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</si>
  <si>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</si>
  <si>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</si>
  <si>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</si>
  <si>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</si>
  <si>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</si>
  <si>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</si>
  <si>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</si>
  <si>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</si>
  <si>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</si>
  <si>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</si>
  <si>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</si>
  <si>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</si>
  <si>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</si>
  <si>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</si>
  <si>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</si>
  <si>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</si>
  <si>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</si>
  <si>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</si>
  <si>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</si>
  <si>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</si>
  <si>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</si>
  <si>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</si>
  <si>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</si>
  <si>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</si>
  <si>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</si>
  <si>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</si>
  <si>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</si>
  <si>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</si>
  <si>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</si>
  <si>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</si>
  <si>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</si>
  <si>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</si>
  <si>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</si>
  <si>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</si>
  <si>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</si>
  <si>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</si>
  <si>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</si>
  <si>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</si>
  <si>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</si>
  <si>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</si>
  <si>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</si>
  <si>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</si>
  <si>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</si>
  <si>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</si>
  <si>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</si>
  <si>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</si>
  <si>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</si>
  <si>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</si>
  <si>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</si>
  <si>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</si>
  <si>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</si>
  <si>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</si>
  <si>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</si>
  <si>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</si>
  <si>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</si>
  <si>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</si>
  <si>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</si>
  <si>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</si>
  <si>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</si>
  <si>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</si>
  <si>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</si>
  <si>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</si>
  <si>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</si>
  <si>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</si>
  <si>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</si>
  <si>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</si>
  <si>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</si>
  <si>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</si>
  <si>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</si>
  <si>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</si>
  <si>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</si>
  <si>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</si>
  <si>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</si>
  <si>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</si>
  <si>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</si>
  <si>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</si>
  <si>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</si>
  <si>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</si>
  <si>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</si>
  <si>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</si>
  <si>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</si>
  <si>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</si>
  <si>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</si>
  <si>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</si>
  <si>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</si>
  <si>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</si>
  <si>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</si>
  <si>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</si>
  <si>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</si>
  <si>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</si>
  <si>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</si>
  <si>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</si>
  <si>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</si>
  <si>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</si>
  <si>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</si>
  <si>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</si>
  <si>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</si>
  <si>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</si>
  <si>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</si>
  <si>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</si>
  <si>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</si>
  <si>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</si>
  <si>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</si>
  <si>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</si>
  <si>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</si>
  <si>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</si>
  <si>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</si>
  <si>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</si>
  <si>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</si>
  <si>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</si>
  <si>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</si>
  <si>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</si>
  <si>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</si>
  <si>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</si>
  <si>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</si>
  <si>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</si>
  <si>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</si>
  <si>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</si>
  <si>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</si>
  <si>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</si>
  <si>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</si>
  <si>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</si>
  <si>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</si>
  <si>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</si>
  <si>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</si>
  <si>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</si>
  <si>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</si>
  <si>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</si>
  <si>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</si>
  <si>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</si>
  <si>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</si>
  <si>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</si>
  <si>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</si>
  <si>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</si>
  <si>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</si>
  <si>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</si>
  <si>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</si>
  <si>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</si>
  <si>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</si>
  <si>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</si>
  <si>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</si>
  <si>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</si>
  <si>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</si>
  <si>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</si>
  <si>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</si>
  <si>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</si>
  <si>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</si>
  <si>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</si>
  <si>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</si>
  <si>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</si>
  <si>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</si>
  <si>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</si>
  <si>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</si>
  <si>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</si>
  <si>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</si>
  <si>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</si>
  <si>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</si>
  <si>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</si>
  <si>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</si>
  <si>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</si>
  <si>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</si>
  <si>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</si>
  <si>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</si>
  <si>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</si>
  <si>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</si>
  <si>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</si>
  <si>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</si>
  <si>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</si>
  <si>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</si>
  <si>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</si>
  <si>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</si>
  <si>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</si>
  <si>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</si>
  <si>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</si>
  <si>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</si>
  <si>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</si>
  <si>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</si>
  <si>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</si>
  <si>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</si>
  <si>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</si>
  <si>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</si>
  <si>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</si>
  <si>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</si>
  <si>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</si>
  <si>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</si>
  <si>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</si>
  <si>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</si>
  <si>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</si>
  <si>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</si>
  <si>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</si>
  <si>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</si>
  <si>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</si>
  <si>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</si>
  <si>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</si>
  <si>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</si>
  <si>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</si>
  <si>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</si>
  <si>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</si>
  <si>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</si>
  <si>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</si>
  <si>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</si>
  <si>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</si>
  <si>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</si>
  <si>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</si>
  <si>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</si>
  <si>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</si>
  <si>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</si>
  <si>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</si>
  <si>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</si>
  <si>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</si>
  <si>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</si>
  <si>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</si>
  <si>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</si>
  <si>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</si>
  <si>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</si>
  <si>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</si>
  <si>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</si>
  <si>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</si>
  <si>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</si>
  <si>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</si>
  <si>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</si>
  <si>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</si>
  <si>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</si>
  <si>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</si>
  <si>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</si>
  <si>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</si>
  <si>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</si>
  <si>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</si>
  <si>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</si>
  <si>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</si>
  <si>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</si>
  <si>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</si>
  <si>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</si>
  <si>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</si>
  <si>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</si>
  <si>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</si>
  <si>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</si>
  <si>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</si>
  <si>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</si>
  <si>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</si>
  <si>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</si>
  <si>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</si>
  <si>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</si>
  <si>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</si>
  <si>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</si>
  <si>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</si>
  <si>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</si>
  <si>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</si>
  <si>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</si>
  <si>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</si>
  <si>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</si>
  <si>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</si>
  <si>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</si>
  <si>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</si>
  <si>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</si>
  <si>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</si>
  <si>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</si>
  <si>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</si>
  <si>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</si>
  <si>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</si>
  <si>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</si>
  <si>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</si>
  <si>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</si>
  <si>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</si>
  <si>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</si>
  <si>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</si>
  <si>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</si>
  <si>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</si>
  <si>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</si>
  <si>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</si>
  <si>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</si>
  <si>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</si>
  <si>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</si>
  <si>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</si>
  <si>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</si>
  <si>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</si>
  <si>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</si>
  <si>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</si>
  <si>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</si>
  <si>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</si>
  <si>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</si>
  <si>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</si>
  <si>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</si>
  <si>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</si>
  <si>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</si>
  <si>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</si>
  <si>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</si>
  <si>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</si>
  <si>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</si>
  <si>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</si>
  <si>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</si>
  <si>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</si>
  <si>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</si>
  <si>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</si>
  <si>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</si>
  <si>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</si>
  <si>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</si>
  <si>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</si>
  <si>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</si>
  <si>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</si>
  <si>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</si>
  <si>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</si>
  <si>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</si>
  <si>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</si>
  <si>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</si>
  <si>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</si>
  <si>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</si>
  <si>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</si>
  <si>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</si>
  <si>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</si>
  <si>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</si>
  <si>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</si>
  <si>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</si>
  <si>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</si>
  <si>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</si>
  <si>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</si>
  <si>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</si>
  <si>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</si>
  <si>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</si>
  <si>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</si>
  <si>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</si>
  <si>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</si>
  <si>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</si>
  <si>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</si>
  <si>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</si>
  <si>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</si>
  <si>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</si>
  <si>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</si>
  <si>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</si>
  <si>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</si>
  <si>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</si>
  <si>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</si>
  <si>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</si>
  <si>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</si>
  <si>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</si>
  <si>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</si>
  <si>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</si>
  <si>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</si>
  <si>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</si>
  <si>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</si>
  <si>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</si>
  <si>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</si>
  <si>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</si>
  <si>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</si>
  <si>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</si>
  <si>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</si>
  <si>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</si>
  <si>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</si>
  <si>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</si>
  <si>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</si>
  <si>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</si>
  <si>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</si>
  <si>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</si>
  <si>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</si>
  <si>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</si>
  <si>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</si>
  <si>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</si>
  <si>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</si>
  <si>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</si>
  <si>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</si>
  <si>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</si>
  <si>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</si>
  <si>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</si>
  <si>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</si>
  <si>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</si>
  <si>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</si>
  <si>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</si>
  <si>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</si>
  <si>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</si>
  <si>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</si>
  <si>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</si>
  <si>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</si>
  <si>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</si>
  <si>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</si>
  <si>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</si>
  <si>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</si>
  <si>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</si>
  <si>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</si>
  <si>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</si>
  <si>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</si>
  <si>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</si>
  <si>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</si>
  <si>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</si>
  <si>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</si>
  <si>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</si>
  <si>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</si>
  <si>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</si>
  <si>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</si>
  <si>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</si>
  <si>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</si>
  <si>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</si>
  <si>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</si>
  <si>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</si>
  <si>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</si>
  <si>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</si>
  <si>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</si>
  <si>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</si>
  <si>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</si>
  <si>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</si>
  <si>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</si>
  <si>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</si>
  <si>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</si>
  <si>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</si>
  <si>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</si>
  <si>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</si>
  <si>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</si>
  <si>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</si>
  <si>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</si>
  <si>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</si>
  <si>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</si>
  <si>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</si>
  <si>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</si>
  <si>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</si>
  <si>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</si>
  <si>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</si>
  <si>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</si>
  <si>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</si>
  <si>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</si>
  <si>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</si>
  <si>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</si>
  <si>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</si>
  <si>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</si>
  <si>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</si>
  <si>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</si>
  <si>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</si>
  <si>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</si>
  <si>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</si>
  <si>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</si>
  <si>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</si>
  <si>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</si>
  <si>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</si>
  <si>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</si>
  <si>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</si>
  <si>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</si>
  <si>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</si>
  <si>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</si>
  <si>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</si>
  <si>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</si>
  <si>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</si>
  <si>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</si>
  <si>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</si>
  <si>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</si>
  <si>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</si>
  <si>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</si>
  <si>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</si>
  <si>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</si>
  <si>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</si>
  <si>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</si>
  <si>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</si>
  <si>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</si>
  <si>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</si>
  <si>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</si>
  <si>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</si>
  <si>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</si>
  <si>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</si>
  <si>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</si>
  <si>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</si>
  <si>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</si>
  <si>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</si>
  <si>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</si>
  <si>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</si>
  <si>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</si>
  <si>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</si>
  <si>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</si>
  <si>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</si>
  <si>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</si>
  <si>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</si>
  <si>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</si>
  <si>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</si>
  <si>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</si>
  <si>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</si>
  <si>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</si>
  <si>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</si>
  <si>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</si>
  <si>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</si>
  <si>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</si>
  <si>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</si>
  <si>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</si>
  <si>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</si>
  <si>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</si>
  <si>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</si>
  <si>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</si>
  <si>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</si>
  <si>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</si>
  <si>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</si>
  <si>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</si>
  <si>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</si>
  <si>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</si>
  <si>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</si>
  <si>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</si>
  <si>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</si>
  <si>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</si>
  <si>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</si>
  <si>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</si>
  <si>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</si>
  <si>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</si>
  <si>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</si>
  <si>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</si>
  <si>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</si>
  <si>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</si>
  <si>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</si>
  <si>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</si>
  <si>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</si>
  <si>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</si>
  <si>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</si>
  <si>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</si>
  <si>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</si>
  <si>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</si>
  <si>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</si>
  <si>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</si>
  <si>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</si>
  <si>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</si>
  <si>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</si>
  <si>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</si>
  <si>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</si>
  <si>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</si>
  <si>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</si>
  <si>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</si>
  <si>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</si>
  <si>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</si>
  <si>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</si>
  <si>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</si>
  <si>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</si>
  <si>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</si>
  <si>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</si>
  <si>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</si>
  <si>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</si>
  <si>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</si>
  <si>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</si>
  <si>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</si>
  <si>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</si>
  <si>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</si>
  <si>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</si>
  <si>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</si>
  <si>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</si>
  <si>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</si>
  <si>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</si>
  <si>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</si>
  <si>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</si>
  <si>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</si>
  <si>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</si>
  <si>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</si>
  <si>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</si>
  <si>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</si>
  <si>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</si>
  <si>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</si>
  <si>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</si>
  <si>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</si>
  <si>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</si>
  <si>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</si>
  <si>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</si>
  <si>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</si>
  <si>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</si>
  <si>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</si>
  <si>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</si>
  <si>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</si>
  <si>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</si>
  <si>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</si>
  <si>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</si>
  <si>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</si>
  <si>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</si>
  <si>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</si>
  <si>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</si>
  <si>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</si>
  <si>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</si>
  <si>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</si>
  <si>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</si>
  <si>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</si>
  <si>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</si>
  <si>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</si>
  <si>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</si>
  <si>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</si>
  <si>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</si>
  <si>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</si>
  <si>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</si>
  <si>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</si>
  <si>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</si>
  <si>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</si>
  <si>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</si>
  <si>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</si>
  <si>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</si>
  <si>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</si>
  <si>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</si>
  <si>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</si>
  <si>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</si>
  <si>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</si>
  <si>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</si>
  <si>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</si>
  <si>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</si>
  <si>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</si>
  <si>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</si>
  <si>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</si>
  <si>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</si>
  <si>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</si>
  <si>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</si>
  <si>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</si>
  <si>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</si>
  <si>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</si>
  <si>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</si>
  <si>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</si>
  <si>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</si>
  <si>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</si>
  <si>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</si>
  <si>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</si>
  <si>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</si>
  <si>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</si>
  <si>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</si>
  <si>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</si>
  <si>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</si>
  <si>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</si>
  <si>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</si>
  <si>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</si>
  <si>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</si>
  <si>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</si>
  <si>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</si>
  <si>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</si>
  <si>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</si>
  <si>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</si>
  <si>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</si>
  <si>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</si>
  <si>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</si>
  <si>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</si>
  <si>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</si>
  <si>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</si>
  <si>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</si>
  <si>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</si>
  <si>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</si>
  <si>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</si>
  <si>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</si>
  <si>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</si>
  <si>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</si>
  <si>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</si>
  <si>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</si>
  <si>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</si>
  <si>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</si>
  <si>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</si>
  <si>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</si>
  <si>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</si>
  <si>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</si>
  <si>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</si>
  <si>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</si>
  <si>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</si>
  <si>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</si>
  <si>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</si>
  <si>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</si>
  <si>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</si>
  <si>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</si>
  <si>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</si>
  <si>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</si>
  <si>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</si>
  <si>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</si>
  <si>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</si>
  <si>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</si>
  <si>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</si>
  <si>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</si>
  <si>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</si>
  <si>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</si>
  <si>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</si>
  <si>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</si>
  <si>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</si>
  <si>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</si>
  <si>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</si>
  <si>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</si>
  <si>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</si>
  <si>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</si>
  <si>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</si>
  <si>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</si>
  <si>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</si>
  <si>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</si>
  <si>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</si>
  <si>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</si>
  <si>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</si>
  <si>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</si>
  <si>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</si>
  <si>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</si>
  <si>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</si>
  <si>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</si>
  <si>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</si>
  <si>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</si>
  <si>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</si>
  <si>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</si>
  <si>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</si>
  <si>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</si>
  <si>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</si>
  <si>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</si>
  <si>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</si>
  <si>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</si>
  <si>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</si>
  <si>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</si>
  <si>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</si>
  <si>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</si>
  <si>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</si>
  <si>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</si>
  <si>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</si>
  <si>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</si>
  <si>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</si>
  <si>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</si>
  <si>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</si>
  <si>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</si>
  <si>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</si>
  <si>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</si>
  <si>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</si>
  <si>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</si>
  <si>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</si>
  <si>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</si>
  <si>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</si>
  <si>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</si>
  <si>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</si>
  <si>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</si>
  <si>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</si>
  <si>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</si>
  <si>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</si>
  <si>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</si>
  <si>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</si>
  <si>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</si>
  <si>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</si>
  <si>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</si>
  <si>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</si>
  <si>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</si>
  <si>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</si>
  <si>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</si>
  <si>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</si>
  <si>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</si>
  <si>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</si>
  <si>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</si>
  <si>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</si>
  <si>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</si>
  <si>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</si>
  <si>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</si>
  <si>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</si>
  <si>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</si>
  <si>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</si>
  <si>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</si>
  <si>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</si>
  <si>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</si>
  <si>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</si>
  <si>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</si>
  <si>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</si>
  <si>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</si>
  <si>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</si>
  <si>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</si>
  <si>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</si>
  <si>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</si>
  <si>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</si>
  <si>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</si>
  <si>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</si>
  <si>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</si>
  <si>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</si>
  <si>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</si>
  <si>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</si>
  <si>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</si>
  <si>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</si>
  <si>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</si>
  <si>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</si>
  <si>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</si>
  <si>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</si>
  <si>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</si>
  <si>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</si>
  <si>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</si>
  <si>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</si>
  <si>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</si>
  <si>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</si>
  <si>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</si>
  <si>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</si>
  <si>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</si>
  <si>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</si>
  <si>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</si>
  <si>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</si>
  <si>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</si>
  <si>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</si>
  <si>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</si>
  <si>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</si>
  <si>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</si>
  <si>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</si>
  <si>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</si>
  <si>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</si>
  <si>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</si>
  <si>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</si>
  <si>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</si>
  <si>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</si>
  <si>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</si>
  <si>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</si>
  <si>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</si>
  <si>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</si>
  <si>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</si>
  <si>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</si>
  <si>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</si>
  <si>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</si>
  <si>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</si>
  <si>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</si>
  <si>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</si>
  <si>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</si>
  <si>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</si>
  <si>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</si>
  <si>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</si>
  <si>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</si>
  <si>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</si>
  <si>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</si>
  <si>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</si>
  <si>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</si>
  <si>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</si>
  <si>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</si>
  <si>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</si>
  <si>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</si>
  <si>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</si>
  <si>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</si>
  <si>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</si>
  <si>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</si>
  <si>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</si>
  <si>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</si>
  <si>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</si>
  <si>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</si>
  <si>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</si>
  <si>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</si>
  <si>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</si>
  <si>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</si>
  <si>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</si>
  <si>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</si>
  <si>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</si>
  <si>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</si>
  <si>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</si>
  <si>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</si>
  <si>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</si>
  <si>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</si>
  <si>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</si>
  <si>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</si>
  <si>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</si>
  <si>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</si>
  <si>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</si>
  <si>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</si>
  <si>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</si>
  <si>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</si>
  <si>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</si>
  <si>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</si>
  <si>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</si>
  <si>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</si>
  <si>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</si>
  <si>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</si>
  <si>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</si>
  <si>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</si>
  <si>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</si>
  <si>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</si>
  <si>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</si>
  <si>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</si>
  <si>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</si>
  <si>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</si>
  <si>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</si>
  <si>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</si>
  <si>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</si>
  <si>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</si>
  <si>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</si>
  <si>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</si>
  <si>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</si>
  <si>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</si>
  <si>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</si>
  <si>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</si>
  <si>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</si>
  <si>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</si>
  <si>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</si>
  <si>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</si>
  <si>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</si>
  <si>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</si>
  <si>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</si>
  <si>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</si>
  <si>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</si>
  <si>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</si>
  <si>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</si>
  <si>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</si>
  <si>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</si>
  <si>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</si>
  <si>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</si>
  <si>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</si>
  <si>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</si>
  <si>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</si>
  <si>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</si>
  <si>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</si>
  <si>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</si>
  <si>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</si>
  <si>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</si>
  <si>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</si>
  <si>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</si>
  <si>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</si>
  <si>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</si>
  <si>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</si>
  <si>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</si>
  <si>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</si>
  <si>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</si>
  <si>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</si>
  <si>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</si>
  <si>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</si>
  <si>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</si>
  <si>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</si>
  <si>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</si>
  <si>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</si>
  <si>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</si>
  <si>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</si>
  <si>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</si>
  <si>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</si>
  <si>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</si>
  <si>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</si>
  <si>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</si>
  <si>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</si>
  <si>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</si>
  <si>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</si>
  <si>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</si>
  <si>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</si>
  <si>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</si>
  <si>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</si>
  <si>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</si>
  <si>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</si>
  <si>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</si>
  <si>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</si>
  <si>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</si>
  <si>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</si>
  <si>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</si>
  <si>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</si>
  <si>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</si>
  <si>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</si>
  <si>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</si>
  <si>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</si>
  <si>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</si>
  <si>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</si>
  <si>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</si>
  <si>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</si>
  <si>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</si>
  <si>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</si>
  <si>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</si>
  <si>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</si>
  <si>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</si>
  <si>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</si>
  <si>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</si>
  <si>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</si>
  <si>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</si>
  <si>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</si>
  <si>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</si>
  <si>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</si>
  <si>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</si>
  <si>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</si>
  <si>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</si>
  <si>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</si>
  <si>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</si>
  <si>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</si>
  <si>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</si>
  <si>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</si>
  <si>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</si>
  <si>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</si>
  <si>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</si>
  <si>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</si>
  <si>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</si>
  <si>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</si>
  <si>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</si>
  <si>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</si>
  <si>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</si>
  <si>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</si>
  <si>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</si>
  <si>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</si>
  <si>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</si>
  <si>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</si>
  <si>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</si>
  <si>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</si>
  <si>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</si>
  <si>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</si>
  <si>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</si>
  <si>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</si>
  <si>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</si>
  <si>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</si>
  <si>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</si>
  <si>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</si>
  <si>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</si>
  <si>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</si>
  <si>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</si>
  <si>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</si>
  <si>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</si>
  <si>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</si>
  <si>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</si>
  <si>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</si>
  <si>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</si>
  <si>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</si>
  <si>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</si>
  <si>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</si>
  <si>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</si>
  <si>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</si>
  <si>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</si>
  <si>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</si>
  <si>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</si>
  <si>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</si>
  <si>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</si>
  <si>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</si>
  <si>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</si>
  <si>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</si>
  <si>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</si>
  <si>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</si>
  <si>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</si>
  <si>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</si>
  <si>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</si>
  <si>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</si>
  <si>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</si>
  <si>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</si>
  <si>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</si>
  <si>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</si>
  <si>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</si>
  <si>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</si>
  <si>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</si>
  <si>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</si>
  <si>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</si>
  <si>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</si>
  <si>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</si>
  <si>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</si>
  <si>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</si>
  <si>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</si>
  <si>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</si>
  <si>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</si>
  <si>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</si>
  <si>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</si>
  <si>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</si>
  <si>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</si>
  <si>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</si>
  <si>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</si>
  <si>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</si>
  <si>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</si>
  <si>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</si>
  <si>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</si>
  <si>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</si>
  <si>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</si>
  <si>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</si>
  <si>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</si>
  <si>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</si>
  <si>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</si>
  <si>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</si>
  <si>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</si>
  <si>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</si>
  <si>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</si>
  <si>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</si>
  <si>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</si>
  <si>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</si>
  <si>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</si>
  <si>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</si>
  <si>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</si>
  <si>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</si>
  <si>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</si>
  <si>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</si>
  <si>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</si>
  <si>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</si>
  <si>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</si>
  <si>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</si>
  <si>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</si>
  <si>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</si>
  <si>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</si>
  <si>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</si>
  <si>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</si>
  <si>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</si>
  <si>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</si>
  <si>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</si>
  <si>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</si>
  <si>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</si>
  <si>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</si>
  <si>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</si>
  <si>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</si>
  <si>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</si>
  <si>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</si>
  <si>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</si>
  <si>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</si>
  <si>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</si>
  <si>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</si>
  <si>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</si>
  <si>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</si>
  <si>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</si>
  <si>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</si>
  <si>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</si>
  <si>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</si>
  <si>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</si>
  <si>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</si>
  <si>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</si>
  <si>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</si>
  <si>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</si>
  <si>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</si>
  <si>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</si>
  <si>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</si>
  <si>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</si>
  <si>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</si>
  <si>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</si>
  <si>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</si>
  <si>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</si>
  <si>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</si>
  <si>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</si>
  <si>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</si>
  <si>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</si>
  <si>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</si>
  <si>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</si>
  <si>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</si>
  <si>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</si>
  <si>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</si>
  <si>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</si>
  <si>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</si>
  <si>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</si>
  <si>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</si>
  <si>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</si>
  <si>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</si>
  <si>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</si>
  <si>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</si>
  <si>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</si>
  <si>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</si>
  <si>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</si>
  <si>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</si>
  <si>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</si>
  <si>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</si>
  <si>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</si>
  <si>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</si>
  <si>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</si>
  <si>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</si>
  <si>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</si>
  <si>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</si>
  <si>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</si>
  <si>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</si>
  <si>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</si>
  <si>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</si>
  <si>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</si>
  <si>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</si>
  <si>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</si>
  <si>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</si>
  <si>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</si>
  <si>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</si>
  <si>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</si>
  <si>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</si>
  <si>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</si>
  <si>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</si>
  <si>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</si>
  <si>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</si>
  <si>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</si>
  <si>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</si>
  <si>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</si>
  <si>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</si>
  <si>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</si>
  <si>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</si>
  <si>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</si>
  <si>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</si>
  <si>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</si>
  <si>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</si>
  <si>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</si>
  <si>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</si>
  <si>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</si>
  <si>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</si>
  <si>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</si>
  <si>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</si>
  <si>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</si>
  <si>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</si>
  <si>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</si>
  <si>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</si>
  <si>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</si>
  <si>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</si>
  <si>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</si>
  <si>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</si>
  <si>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</si>
  <si>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</si>
  <si>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</si>
  <si>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</si>
  <si>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</si>
  <si>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</si>
  <si>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</si>
  <si>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</si>
  <si>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</si>
  <si>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</si>
  <si>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</si>
  <si>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</si>
  <si>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</si>
  <si>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</si>
  <si>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</si>
  <si>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</si>
  <si>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</si>
  <si>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</si>
  <si>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</si>
  <si>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</si>
  <si>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</si>
  <si>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</si>
  <si>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</si>
  <si>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</si>
  <si>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</si>
  <si>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</si>
  <si>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</si>
  <si>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</si>
  <si>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</si>
  <si>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</si>
  <si>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</si>
  <si>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</si>
  <si>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</si>
  <si>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</si>
  <si>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</si>
  <si>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</si>
  <si>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</si>
  <si>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</si>
  <si>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</si>
  <si>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</si>
  <si>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</si>
  <si>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</si>
  <si>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</si>
  <si>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</si>
  <si>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</si>
  <si>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</si>
  <si>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</si>
  <si>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</si>
  <si>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</si>
  <si>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</si>
  <si>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</si>
  <si>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</si>
  <si>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</si>
  <si>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</si>
  <si>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</si>
  <si>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</si>
  <si>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</si>
  <si>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</si>
  <si>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</si>
  <si>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</si>
  <si>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</si>
  <si>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</si>
  <si>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</si>
  <si>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</si>
  <si>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</si>
  <si>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</si>
  <si>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</si>
  <si>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</si>
  <si>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</si>
  <si>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</si>
  <si>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</si>
  <si>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</si>
  <si>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</si>
  <si>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</si>
  <si>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</si>
  <si>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</si>
  <si>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</si>
  <si>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</si>
  <si>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</si>
  <si>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</si>
  <si>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</si>
  <si>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</si>
  <si>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</si>
  <si>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</si>
  <si>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</si>
  <si>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</si>
  <si>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</si>
  <si>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</si>
  <si>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</si>
  <si>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</si>
  <si>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</si>
  <si>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</si>
  <si>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</si>
  <si>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</si>
  <si>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</si>
  <si>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</si>
  <si>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</si>
  <si>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</si>
  <si>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</si>
  <si>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</si>
  <si>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</si>
  <si>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</si>
  <si>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</si>
  <si>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</si>
  <si>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</si>
  <si>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</si>
  <si>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</si>
  <si>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</si>
  <si>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</si>
  <si>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</si>
  <si>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</si>
  <si>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</si>
  <si>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</si>
  <si>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</si>
  <si>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</si>
  <si>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</si>
  <si>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</si>
  <si>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</si>
  <si>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</si>
  <si>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</si>
  <si>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</si>
  <si>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</si>
  <si>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</si>
  <si>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</si>
  <si>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</si>
  <si>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</si>
  <si>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</si>
  <si>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</si>
  <si>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</si>
  <si>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</si>
  <si>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</si>
  <si>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</si>
  <si>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</si>
  <si>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</si>
  <si>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</si>
  <si>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</si>
  <si>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</si>
  <si>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</si>
  <si>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</si>
  <si>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</si>
  <si>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</si>
  <si>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</si>
  <si>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</si>
  <si>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</si>
  <si>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</si>
  <si>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</si>
  <si>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</si>
  <si>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</si>
  <si>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</si>
  <si>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</si>
  <si>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</si>
  <si>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</si>
  <si>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</si>
  <si>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</si>
  <si>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</si>
  <si>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</si>
  <si>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</si>
  <si>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</si>
  <si>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</si>
  <si>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</si>
  <si>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</si>
  <si>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</si>
  <si>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</si>
  <si>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</si>
  <si>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</si>
  <si>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</si>
  <si>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</si>
  <si>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</si>
  <si>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</si>
  <si>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</si>
  <si>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</si>
  <si>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</si>
  <si>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</si>
  <si>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</si>
  <si>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</si>
  <si>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</si>
  <si>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</si>
  <si>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</si>
  <si>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</si>
  <si>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</si>
  <si>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</si>
  <si>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</si>
  <si>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</si>
  <si>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</si>
  <si>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</si>
  <si>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</si>
  <si>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</si>
  <si>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</si>
  <si>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</si>
  <si>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</si>
  <si>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</si>
  <si>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</si>
  <si>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</si>
  <si>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</si>
  <si>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</si>
  <si>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</si>
  <si>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</si>
  <si>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</si>
  <si>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</si>
  <si>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</si>
  <si>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</si>
  <si>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</si>
  <si>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</si>
  <si>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</si>
  <si>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</si>
  <si>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</si>
  <si>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</si>
  <si>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</si>
  <si>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</si>
  <si>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</si>
  <si>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</si>
  <si>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</si>
  <si>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</si>
  <si>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</si>
  <si>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</si>
  <si>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</si>
  <si>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</si>
  <si>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</si>
  <si>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</si>
  <si>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</si>
  <si>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</si>
  <si>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</si>
  <si>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</si>
  <si>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</si>
  <si>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</si>
  <si>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</si>
  <si>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</si>
  <si>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</si>
  <si>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</si>
  <si>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</si>
  <si>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</si>
  <si>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</si>
  <si>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</si>
  <si>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</si>
  <si>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</si>
  <si>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</si>
  <si>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</si>
  <si>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</si>
  <si>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</si>
  <si>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</si>
  <si>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</si>
  <si>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</si>
  <si>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</si>
  <si>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</si>
  <si>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</si>
  <si>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</si>
  <si>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</si>
  <si>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</si>
  <si>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</si>
  <si>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</si>
  <si>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</si>
  <si>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</si>
  <si>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</si>
  <si>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</si>
  <si>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</si>
  <si>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</si>
  <si>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</si>
  <si>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</si>
  <si>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</si>
  <si>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</si>
  <si>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</si>
  <si>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</si>
  <si>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</si>
  <si>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</si>
  <si>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</si>
  <si>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</si>
  <si>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</si>
  <si>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</si>
  <si>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</si>
  <si>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</si>
  <si>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</si>
  <si>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</si>
  <si>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</si>
  <si>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</si>
  <si>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</si>
  <si>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</si>
  <si>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</si>
  <si>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</si>
  <si>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</si>
  <si>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</si>
  <si>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</si>
  <si>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</si>
  <si>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</si>
  <si>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</si>
  <si>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</si>
  <si>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</si>
  <si>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</si>
  <si>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</si>
  <si>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</si>
  <si>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</si>
  <si>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</si>
  <si>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</si>
  <si>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</si>
  <si>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</si>
  <si>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</si>
  <si>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</si>
  <si>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</si>
  <si>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</si>
  <si>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</si>
  <si>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</si>
  <si>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</si>
  <si>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</si>
  <si>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</si>
  <si>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</si>
  <si>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</si>
  <si>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</si>
  <si>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</si>
  <si>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</si>
  <si>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</si>
  <si>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</si>
  <si>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</si>
  <si>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</si>
  <si>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</si>
  <si>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</si>
  <si>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</si>
  <si>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</si>
  <si>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</si>
  <si>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</si>
  <si>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</si>
  <si>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</si>
  <si>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</si>
  <si>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</si>
  <si>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</si>
  <si>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</si>
  <si>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</si>
  <si>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</si>
  <si>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</si>
  <si>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</si>
  <si>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</si>
  <si>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</si>
  <si>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</si>
  <si>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</si>
  <si>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</si>
  <si>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</si>
  <si>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</si>
  <si>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</si>
  <si>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</si>
  <si>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</si>
  <si>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</si>
  <si>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</si>
  <si>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</si>
  <si>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</si>
  <si>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</si>
  <si>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</si>
  <si>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</si>
  <si>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</si>
  <si>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</si>
  <si>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</si>
  <si>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</si>
  <si>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</si>
  <si>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</si>
  <si>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</si>
  <si>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</si>
  <si>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</si>
  <si>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</si>
  <si>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</si>
  <si>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</si>
  <si>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</si>
  <si>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</si>
  <si>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</si>
  <si>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</si>
  <si>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</si>
  <si>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</si>
  <si>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</si>
  <si>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</si>
  <si>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</si>
  <si>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</si>
  <si>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</si>
  <si>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</si>
  <si>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</si>
  <si>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</si>
  <si>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</si>
  <si>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</si>
  <si>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</si>
  <si>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</si>
  <si>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</si>
  <si>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</si>
  <si>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</si>
  <si>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</si>
  <si>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</si>
  <si>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</si>
  <si>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</si>
  <si>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</si>
  <si>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</si>
  <si>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</si>
  <si>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</si>
  <si>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</si>
  <si>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</si>
  <si>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</si>
  <si>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</si>
  <si>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</si>
  <si>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</si>
  <si>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</si>
  <si>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</si>
  <si>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</si>
  <si>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</si>
  <si>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</si>
  <si>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</si>
  <si>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</si>
  <si>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</si>
  <si>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</si>
  <si>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</si>
  <si>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</si>
  <si>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</si>
  <si>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</si>
  <si>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</si>
  <si>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</si>
  <si>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</si>
  <si>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</si>
  <si>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</si>
  <si>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</si>
  <si>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</si>
  <si>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</si>
  <si>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</si>
  <si>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</si>
  <si>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</si>
  <si>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</si>
  <si>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</si>
  <si>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</si>
  <si>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</si>
  <si>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</si>
  <si>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</si>
  <si>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</si>
  <si>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</si>
  <si>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</si>
  <si>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</si>
  <si>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</si>
  <si>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</si>
  <si>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</si>
  <si>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</si>
  <si>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</si>
  <si>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</si>
  <si>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</si>
  <si>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</si>
  <si>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</si>
  <si>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</si>
  <si>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</si>
  <si>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</si>
  <si>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</si>
  <si>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</si>
  <si>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</si>
  <si>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</si>
  <si>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</si>
  <si>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</si>
  <si>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</si>
  <si>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</si>
  <si>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</si>
  <si>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</si>
  <si>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</si>
  <si>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</si>
  <si>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</si>
  <si>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</si>
  <si>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</si>
  <si>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</si>
  <si>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</si>
  <si>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</si>
  <si>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</si>
  <si>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</si>
  <si>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</si>
  <si>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</si>
  <si>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</si>
  <si>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</si>
  <si>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</si>
  <si>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</si>
  <si>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</si>
  <si>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</si>
  <si>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</si>
  <si>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</si>
  <si>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</si>
  <si>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</si>
  <si>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</si>
  <si>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</si>
  <si>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</si>
  <si>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</si>
  <si>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</si>
  <si>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</si>
  <si>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</si>
  <si>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</si>
  <si>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</si>
  <si>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</si>
  <si>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</si>
  <si>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</si>
  <si>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</si>
  <si>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</si>
  <si>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</si>
  <si>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</si>
  <si>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</si>
  <si>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</si>
  <si>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</si>
  <si>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</si>
  <si>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</si>
  <si>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</si>
  <si>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</si>
  <si>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</si>
  <si>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</si>
  <si>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</si>
  <si>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</si>
  <si>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</si>
  <si>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</si>
  <si>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</si>
  <si>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</si>
  <si>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</si>
  <si>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</si>
  <si>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</si>
  <si>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</si>
  <si>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</si>
  <si>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</si>
  <si>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</si>
  <si>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</si>
  <si>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</si>
  <si>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</si>
  <si>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</si>
  <si>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</si>
  <si>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</si>
  <si>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</si>
  <si>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</si>
  <si>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</si>
  <si>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</si>
  <si>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</si>
  <si>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</si>
  <si>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</si>
  <si>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</si>
  <si>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</si>
  <si>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</si>
  <si>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</si>
  <si>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</si>
  <si>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</si>
  <si>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</si>
  <si>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</si>
  <si>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</si>
  <si>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</si>
  <si>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</si>
  <si>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</si>
  <si>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</si>
  <si>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</si>
  <si>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</si>
  <si>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</si>
  <si>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</si>
  <si>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</si>
  <si>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</si>
  <si>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</si>
  <si>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</si>
  <si>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</si>
  <si>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</si>
  <si>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</si>
  <si>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</si>
  <si>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</si>
  <si>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</si>
  <si>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</si>
  <si>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</si>
  <si>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</si>
  <si>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</si>
  <si>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</si>
  <si>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</si>
  <si>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</si>
  <si>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</si>
  <si>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</si>
  <si>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</si>
  <si>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</si>
  <si>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</si>
  <si>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</si>
  <si>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</si>
  <si>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</si>
  <si>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</si>
  <si>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</si>
  <si>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</si>
  <si>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</si>
  <si>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</si>
  <si>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</si>
  <si>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</si>
  <si>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</si>
  <si>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</si>
  <si>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</si>
  <si>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</si>
  <si>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</si>
  <si>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</si>
  <si>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</si>
  <si>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</si>
  <si>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</si>
  <si>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</si>
  <si>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</si>
  <si>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</si>
  <si>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</si>
  <si>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</si>
  <si>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</si>
  <si>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</si>
  <si>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</si>
  <si>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</si>
  <si>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</si>
  <si>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</si>
  <si>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</si>
  <si>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</si>
  <si>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</si>
  <si>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</si>
  <si>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</si>
  <si>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</si>
  <si>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</si>
  <si>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</si>
  <si>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</si>
  <si>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</si>
  <si>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</si>
  <si>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</si>
  <si>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</si>
  <si>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</si>
  <si>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</si>
  <si>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</si>
  <si>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</si>
  <si>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</si>
  <si>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</si>
  <si>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</si>
  <si>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</si>
  <si>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</si>
  <si>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</si>
  <si>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</si>
  <si>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</si>
  <si>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</si>
  <si>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</si>
  <si>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</si>
  <si>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</si>
  <si>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</si>
  <si>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</si>
  <si>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</si>
  <si>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</si>
  <si>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</si>
  <si>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</si>
  <si>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</si>
  <si>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</si>
  <si>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</si>
  <si>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</si>
  <si>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</si>
  <si>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</si>
  <si>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</si>
  <si>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</si>
  <si>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</si>
  <si>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</si>
  <si>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</si>
  <si>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</si>
  <si>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</si>
  <si>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</si>
  <si>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</si>
  <si>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</si>
  <si>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</si>
  <si>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</si>
  <si>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</si>
  <si>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</si>
  <si>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</si>
  <si>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</si>
  <si>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</si>
  <si>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</si>
  <si>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</si>
  <si>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</si>
  <si>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</si>
  <si>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</si>
  <si>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</si>
  <si>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</si>
  <si>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</si>
  <si>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</si>
  <si>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</si>
  <si>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</si>
  <si>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</si>
  <si>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</si>
  <si>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</si>
  <si>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</si>
  <si>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</si>
  <si>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</si>
  <si>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</si>
  <si>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</si>
  <si>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</si>
  <si>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</si>
  <si>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</si>
  <si>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</si>
  <si>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</si>
  <si>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</si>
  <si>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</si>
  <si>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</si>
  <si>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</si>
  <si>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</si>
  <si>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</si>
  <si>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</si>
  <si>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</si>
  <si>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</si>
  <si>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</si>
  <si>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</si>
  <si>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</si>
  <si>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</si>
  <si>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</si>
  <si>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</si>
  <si>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</si>
  <si>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</si>
  <si>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</si>
  <si>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</si>
  <si>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</si>
  <si>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</si>
  <si>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</si>
  <si>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</si>
  <si>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</si>
  <si>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</si>
  <si>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</si>
  <si>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</si>
  <si>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</si>
  <si>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</si>
  <si>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</si>
  <si>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</si>
  <si>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</si>
  <si>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</si>
  <si>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</si>
  <si>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</si>
  <si>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</si>
  <si>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</si>
  <si>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</si>
  <si>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</si>
  <si>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</si>
  <si>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</si>
  <si>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</si>
  <si>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</si>
  <si>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</si>
  <si>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</si>
  <si>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</si>
  <si>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</si>
  <si>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</si>
  <si>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</si>
  <si>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</si>
  <si>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</si>
  <si>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</si>
  <si>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</si>
  <si>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</si>
  <si>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</si>
  <si>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</si>
  <si>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</si>
  <si>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</si>
  <si>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</si>
  <si>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</si>
  <si>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</si>
  <si>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</si>
  <si>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</si>
  <si>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</si>
  <si>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</si>
  <si>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</si>
  <si>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</si>
  <si>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</si>
  <si>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</si>
  <si>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</si>
  <si>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</si>
  <si>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</si>
  <si>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</si>
  <si>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</si>
  <si>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</si>
  <si>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</si>
  <si>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</si>
  <si>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</si>
  <si>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</si>
  <si>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</si>
  <si>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</si>
  <si>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</si>
  <si>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</si>
  <si>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</si>
  <si>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</si>
  <si>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</si>
  <si>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</si>
  <si>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</si>
  <si>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</si>
  <si>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</si>
  <si>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</si>
  <si>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</si>
  <si>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</si>
  <si>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</si>
  <si>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</si>
  <si>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</si>
  <si>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</si>
  <si>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</si>
  <si>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</si>
  <si>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</si>
  <si>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</si>
  <si>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</si>
  <si>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</si>
  <si>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</si>
  <si>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</si>
  <si>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</si>
  <si>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</si>
  <si>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</si>
  <si>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</si>
  <si>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</si>
  <si>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</si>
  <si>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</si>
  <si>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</si>
  <si>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</si>
  <si>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</si>
  <si>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</si>
  <si>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</si>
  <si>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</si>
  <si>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</si>
  <si>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</si>
  <si>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</si>
  <si>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</si>
  <si>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</si>
  <si>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</si>
  <si>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</si>
  <si>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</si>
  <si>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</si>
  <si>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</si>
  <si>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</si>
  <si>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</si>
  <si>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</si>
  <si>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</si>
  <si>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</si>
  <si>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</si>
  <si>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</si>
  <si>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</si>
  <si>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</si>
  <si>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</si>
  <si>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</si>
  <si>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</si>
  <si>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</si>
  <si>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</si>
  <si>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</si>
  <si>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</si>
  <si>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</si>
  <si>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</si>
  <si>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</si>
  <si>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</si>
  <si>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</si>
  <si>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</si>
  <si>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</si>
  <si>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</si>
  <si>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</si>
  <si>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</si>
  <si>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</si>
  <si>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</si>
  <si>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</si>
  <si>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</si>
  <si>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</si>
  <si>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</si>
  <si>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</si>
  <si>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</si>
  <si>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</si>
  <si>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</si>
  <si>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</si>
  <si>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</si>
  <si>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</si>
  <si>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</si>
  <si>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</si>
  <si>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</si>
  <si>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</si>
  <si>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</si>
  <si>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</si>
  <si>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</si>
  <si>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</si>
  <si>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</si>
  <si>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</si>
  <si>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</si>
  <si>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</si>
  <si>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</si>
  <si>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</si>
  <si>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</si>
  <si>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</si>
  <si>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</si>
  <si>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</si>
  <si>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</si>
  <si>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</si>
  <si>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</si>
  <si>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</si>
  <si>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</si>
  <si>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</si>
  <si>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</si>
  <si>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</si>
  <si>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</si>
  <si>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</si>
  <si>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</si>
  <si>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</si>
  <si>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</si>
  <si>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</si>
  <si>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</si>
  <si>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</si>
  <si>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</si>
  <si>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</si>
  <si>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</si>
  <si>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</si>
  <si>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</si>
  <si>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</si>
  <si>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</si>
  <si>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</si>
  <si>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</si>
  <si>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</si>
  <si>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</si>
  <si>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</si>
  <si>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</si>
  <si>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</si>
  <si>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</si>
  <si>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</si>
  <si>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</si>
  <si>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</si>
  <si>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</si>
  <si>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</si>
  <si>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</si>
  <si>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</si>
  <si>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</si>
  <si>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</si>
  <si>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</si>
  <si>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</si>
  <si>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</si>
  <si>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</si>
  <si>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</si>
  <si>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</si>
  <si>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</si>
  <si>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</si>
  <si>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</si>
  <si>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</si>
  <si>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</si>
  <si>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</si>
  <si>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</si>
  <si>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</si>
  <si>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</si>
  <si>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</si>
  <si>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</si>
  <si>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</si>
  <si>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</si>
  <si>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</si>
  <si>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</si>
  <si>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</si>
  <si>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</si>
  <si>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</si>
  <si>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</si>
  <si>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</si>
  <si>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</si>
  <si>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</si>
  <si>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</si>
  <si>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</si>
  <si>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</si>
  <si>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</si>
  <si>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</si>
  <si>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</si>
  <si>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</si>
  <si>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</si>
  <si>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</si>
  <si>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</si>
  <si>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</si>
  <si>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</si>
  <si>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</si>
  <si>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</si>
  <si>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</si>
  <si>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</si>
  <si>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</si>
  <si>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</si>
  <si>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</si>
  <si>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</si>
  <si>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</si>
  <si>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</si>
  <si>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</si>
  <si>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</si>
  <si>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</si>
  <si>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</si>
  <si>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</si>
  <si>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</si>
  <si>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</si>
  <si>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</si>
  <si>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</si>
  <si>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</si>
  <si>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</si>
  <si>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</si>
  <si>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</si>
  <si>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</si>
  <si>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</si>
  <si>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</si>
  <si>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</si>
  <si>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</si>
  <si>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</si>
  <si>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</si>
  <si>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</si>
  <si>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</si>
  <si>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</si>
  <si>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</si>
  <si>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</si>
  <si>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</si>
  <si>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</si>
  <si>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</si>
  <si>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</si>
  <si>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</si>
  <si>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</si>
  <si>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</si>
  <si>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</si>
  <si>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</si>
  <si>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</si>
  <si>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</si>
  <si>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</si>
  <si>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</si>
  <si>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</si>
  <si>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</si>
  <si>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</si>
  <si>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</si>
  <si>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</si>
  <si>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</si>
  <si>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</si>
  <si>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</si>
  <si>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</si>
  <si>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</si>
  <si>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</si>
  <si>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</si>
  <si>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</si>
  <si>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</si>
  <si>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</si>
  <si>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</si>
  <si>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</si>
  <si>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</si>
  <si>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</si>
  <si>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</si>
  <si>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</si>
  <si>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</si>
  <si>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</si>
  <si>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</si>
  <si>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</si>
  <si>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</si>
  <si>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</si>
  <si>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</si>
  <si>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</si>
  <si>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</si>
  <si>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</si>
  <si>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</si>
  <si>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</si>
  <si>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</si>
  <si>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</si>
  <si>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</si>
  <si>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</si>
  <si>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</si>
  <si>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</si>
  <si>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</si>
  <si>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</si>
  <si>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</si>
  <si>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</si>
  <si>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</si>
  <si>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</si>
  <si>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</si>
  <si>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</si>
  <si>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</si>
  <si>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</si>
  <si>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</si>
  <si>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</si>
  <si>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</si>
  <si>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</si>
  <si>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</si>
  <si>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</si>
  <si>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</si>
  <si>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</si>
  <si>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</si>
  <si>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</si>
  <si>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</si>
  <si>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</si>
  <si>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</si>
  <si>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</si>
  <si>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</si>
  <si>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</si>
  <si>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</si>
  <si>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</si>
  <si>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</si>
  <si>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</si>
  <si>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</si>
  <si>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</si>
  <si>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</si>
  <si>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</si>
  <si>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</si>
  <si>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</si>
  <si>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</si>
  <si>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</si>
  <si>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</si>
  <si>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</si>
  <si>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</si>
  <si>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</si>
  <si>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</si>
  <si>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</si>
  <si>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</si>
  <si>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</si>
  <si>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</si>
  <si>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</si>
  <si>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</si>
  <si>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</si>
  <si>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</si>
  <si>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</si>
  <si>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</si>
  <si>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</si>
  <si>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</si>
  <si>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</si>
  <si>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</si>
  <si>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</si>
  <si>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</si>
  <si>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</si>
  <si>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</si>
  <si>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</si>
  <si>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</si>
  <si>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</si>
  <si>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</si>
  <si>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</si>
  <si>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</si>
  <si>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</si>
  <si>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</si>
  <si>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</si>
  <si>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</si>
  <si>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</si>
  <si>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</si>
  <si>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</si>
  <si>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</si>
  <si>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</si>
  <si>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</si>
  <si>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</si>
  <si>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</si>
  <si>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</si>
  <si>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</si>
  <si>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</si>
  <si>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</si>
  <si>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</si>
  <si>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</si>
  <si>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</si>
  <si>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</si>
  <si>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</si>
  <si>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</si>
  <si>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</si>
  <si>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</si>
  <si>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</si>
  <si>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</si>
  <si>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</si>
  <si>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</si>
  <si>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</si>
  <si>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</si>
  <si>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</si>
  <si>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</si>
  <si>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</si>
  <si>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</si>
  <si>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</si>
  <si>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</si>
  <si>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</si>
  <si>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</si>
  <si>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</si>
  <si>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</si>
  <si>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</si>
  <si>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</si>
  <si>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</si>
  <si>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</si>
  <si>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</si>
  <si>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</si>
  <si>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</si>
  <si>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</si>
  <si>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</si>
  <si>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</si>
  <si>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</si>
  <si>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</si>
  <si>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</si>
  <si>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</si>
  <si>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</si>
  <si>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</si>
  <si>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</si>
  <si>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</si>
  <si>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</si>
  <si>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</si>
  <si>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</si>
  <si>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</si>
  <si>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</si>
  <si>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</si>
  <si>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</si>
  <si>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</si>
  <si>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</si>
  <si>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</si>
  <si>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</si>
  <si>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</si>
  <si>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</si>
  <si>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</si>
  <si>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</si>
  <si>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</si>
  <si>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</si>
  <si>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</si>
  <si>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</si>
  <si>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</si>
  <si>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</si>
  <si>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</si>
  <si>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</si>
  <si>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</si>
  <si>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</si>
  <si>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</si>
  <si>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</si>
  <si>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</si>
  <si>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</si>
  <si>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</si>
  <si>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</si>
  <si>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</si>
  <si>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</si>
  <si>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</si>
  <si>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</si>
  <si>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</si>
  <si>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</si>
  <si>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</si>
  <si>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</si>
  <si>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</si>
  <si>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</si>
  <si>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</si>
  <si>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</si>
  <si>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</si>
  <si>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</si>
  <si>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</si>
  <si>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</si>
  <si>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</si>
  <si>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</si>
  <si>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</si>
  <si>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</si>
  <si>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</si>
  <si>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</si>
  <si>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</si>
  <si>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</si>
  <si>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</si>
  <si>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</si>
  <si>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</si>
  <si>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</si>
  <si>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</si>
  <si>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</si>
  <si>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</si>
  <si>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</si>
  <si>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</si>
  <si>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</si>
  <si>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</si>
  <si>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</si>
  <si>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</si>
  <si>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</si>
  <si>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</si>
  <si>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</si>
  <si>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</si>
  <si>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</si>
  <si>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</si>
  <si>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</si>
  <si>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</si>
  <si>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</si>
  <si>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</si>
  <si>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</si>
  <si>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</si>
  <si>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</si>
  <si>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</si>
  <si>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</si>
  <si>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</si>
  <si>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</si>
  <si>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</si>
  <si>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</si>
  <si>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</si>
  <si>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</si>
  <si>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</si>
  <si>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</si>
  <si>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</si>
  <si>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</si>
  <si>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</si>
  <si>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</si>
  <si>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</si>
  <si>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</si>
  <si>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</si>
  <si>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</si>
  <si>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</si>
  <si>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</si>
  <si>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</si>
  <si>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</si>
  <si>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</si>
  <si>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</si>
  <si>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</si>
  <si>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</si>
  <si>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</si>
  <si>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</si>
  <si>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</si>
  <si>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</si>
  <si>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</si>
  <si>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</si>
  <si>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</si>
  <si>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</si>
  <si>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</si>
  <si>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</si>
  <si>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</si>
  <si>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</si>
  <si>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</si>
  <si>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</si>
  <si>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</si>
  <si>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</si>
  <si>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</si>
  <si>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</si>
  <si>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</si>
  <si>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</si>
  <si>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</si>
  <si>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</si>
  <si>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</si>
  <si>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</si>
  <si>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</si>
  <si>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</si>
  <si>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</si>
  <si>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</si>
  <si>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</si>
  <si>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</si>
  <si>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</si>
  <si>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</si>
  <si>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</si>
  <si>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</si>
  <si>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</si>
  <si>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</si>
  <si>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</si>
  <si>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</si>
  <si>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</si>
  <si>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</si>
  <si>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</si>
  <si>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</si>
  <si>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</si>
  <si>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</si>
  <si>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</si>
  <si>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</si>
  <si>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</si>
  <si>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</si>
  <si>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</si>
  <si>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</si>
  <si>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</si>
  <si>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</si>
  <si>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</si>
  <si>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</si>
  <si>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</si>
  <si>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</si>
  <si>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</si>
  <si>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</si>
  <si>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</si>
  <si>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</si>
  <si>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</si>
  <si>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</si>
  <si>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</si>
  <si>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</si>
  <si>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</si>
  <si>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</si>
  <si>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</si>
  <si>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</si>
  <si>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</si>
  <si>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</si>
  <si>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</si>
  <si>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</si>
  <si>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</si>
  <si>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</si>
  <si>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</si>
  <si>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</si>
  <si>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</si>
  <si>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</si>
  <si>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</si>
  <si>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</si>
  <si>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</si>
  <si>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</si>
  <si>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</si>
  <si>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</si>
  <si>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</si>
  <si>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</si>
  <si>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</si>
  <si>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</si>
  <si>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</si>
  <si>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</si>
  <si>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</si>
  <si>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</si>
  <si>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</si>
  <si>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</si>
  <si>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</si>
  <si>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</si>
  <si>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</si>
  <si>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</si>
  <si>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</si>
  <si>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</si>
  <si>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</si>
  <si>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</si>
  <si>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</si>
  <si>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</si>
  <si>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</si>
  <si>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</si>
  <si>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</si>
  <si>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</si>
  <si>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</si>
  <si>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</si>
  <si>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</si>
  <si>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</si>
  <si>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</si>
  <si>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</si>
  <si>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</si>
  <si>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</si>
  <si>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</si>
  <si>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</si>
  <si>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</si>
  <si>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</si>
  <si>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</si>
  <si>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</si>
  <si>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</si>
  <si>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</si>
  <si>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</si>
  <si>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</si>
  <si>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</si>
  <si>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</si>
  <si>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</si>
  <si>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</si>
  <si>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</si>
  <si>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</si>
  <si>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</si>
  <si>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</si>
  <si>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</si>
  <si>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</si>
  <si>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</si>
  <si>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</si>
  <si>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</si>
  <si>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</si>
  <si>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</si>
  <si>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</si>
  <si>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</si>
  <si>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</si>
  <si>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</si>
  <si>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</si>
  <si>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</si>
  <si>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</si>
  <si>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</si>
  <si>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</si>
  <si>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</si>
  <si>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</si>
  <si>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</si>
  <si>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</si>
  <si>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</si>
  <si>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</si>
  <si>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</si>
  <si>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</si>
  <si>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</si>
  <si>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</si>
  <si>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</si>
  <si>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</si>
  <si>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</si>
  <si>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</si>
  <si>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</si>
  <si>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</si>
  <si>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</si>
  <si>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</si>
  <si>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</si>
  <si>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</si>
  <si>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</si>
  <si>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</si>
  <si>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</si>
  <si>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</si>
  <si>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</si>
  <si>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</si>
  <si>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</si>
  <si>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</si>
  <si>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</si>
  <si>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</si>
  <si>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</si>
  <si>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</si>
  <si>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</si>
  <si>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</si>
  <si>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</si>
  <si>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</si>
  <si>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</si>
  <si>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</si>
  <si>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</si>
  <si>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</si>
  <si>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</si>
  <si>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</si>
  <si>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</si>
  <si>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</si>
  <si>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</si>
  <si>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</si>
  <si>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</si>
  <si>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</si>
  <si>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</si>
  <si>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</si>
  <si>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</si>
  <si>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</si>
  <si>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</si>
  <si>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</si>
  <si>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</si>
  <si>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</si>
  <si>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</si>
  <si>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</si>
  <si>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</si>
  <si>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</si>
  <si>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</si>
  <si>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</si>
  <si>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</si>
  <si>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</si>
  <si>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</si>
  <si>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</si>
  <si>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</si>
  <si>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</si>
  <si>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</si>
  <si>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</si>
  <si>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</si>
  <si>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</si>
  <si>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</si>
  <si>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</si>
  <si>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</si>
  <si>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</si>
  <si>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</si>
  <si>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</si>
  <si>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</si>
  <si>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</si>
  <si>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</si>
  <si>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</si>
  <si>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</si>
  <si>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</si>
  <si>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</si>
  <si>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</si>
  <si>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</si>
  <si>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</si>
  <si>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</si>
  <si>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</si>
  <si>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</si>
  <si>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</si>
  <si>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</si>
  <si>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</si>
  <si>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</si>
  <si>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</si>
  <si>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</si>
  <si>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</si>
  <si>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</si>
  <si>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</si>
  <si>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</si>
  <si>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</si>
  <si>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</si>
  <si>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</si>
  <si>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</si>
  <si>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</si>
  <si>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</si>
  <si>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</si>
  <si>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</si>
  <si>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</si>
  <si>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</si>
  <si>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</si>
  <si>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</si>
  <si>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</si>
  <si>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</si>
  <si>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</si>
  <si>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</si>
  <si>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</si>
  <si>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</si>
  <si>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</si>
  <si>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</si>
  <si>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</si>
  <si>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</si>
  <si>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</si>
  <si>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</si>
  <si>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</si>
  <si>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</si>
  <si>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</si>
  <si>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</si>
  <si>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</si>
  <si>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</si>
  <si>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</si>
  <si>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</si>
  <si>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</si>
  <si>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</si>
  <si>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</si>
  <si>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</si>
  <si>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</si>
  <si>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</si>
  <si>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</si>
  <si>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</si>
  <si>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</si>
  <si>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</si>
  <si>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</si>
  <si>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</si>
  <si>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</si>
  <si>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</si>
  <si>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</si>
  <si>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</si>
  <si>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</si>
  <si>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</si>
  <si>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</si>
  <si>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</si>
  <si>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</si>
  <si>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</si>
  <si>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</si>
  <si>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</si>
  <si>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</si>
  <si>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</si>
  <si>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</si>
  <si>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</si>
  <si>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</si>
  <si>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</si>
  <si>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</si>
  <si>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</si>
  <si>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</si>
  <si>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</si>
  <si>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</si>
  <si>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</si>
  <si>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</si>
  <si>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</si>
  <si>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</si>
  <si>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</si>
  <si>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</si>
  <si>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</si>
  <si>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</si>
  <si>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</si>
  <si>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</si>
  <si>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</si>
  <si>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</si>
  <si>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</si>
  <si>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</si>
  <si>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</si>
  <si>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</si>
  <si>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</si>
  <si>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</si>
  <si>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</si>
  <si>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</si>
  <si>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</si>
  <si>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</si>
  <si>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</si>
  <si>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</si>
  <si>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</si>
  <si>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</si>
  <si>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</si>
  <si>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</si>
  <si>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</si>
  <si>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</si>
  <si>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</si>
  <si>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</si>
  <si>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</si>
  <si>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</si>
  <si>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</si>
  <si>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</si>
  <si>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</si>
  <si>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</si>
  <si>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</si>
  <si>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</si>
  <si>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</si>
  <si>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</si>
  <si>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</si>
  <si>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</si>
  <si>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</si>
  <si>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</si>
  <si>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</si>
  <si>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</si>
  <si>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</si>
  <si>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</si>
  <si>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</si>
  <si>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</si>
  <si>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</si>
  <si>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</si>
  <si>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</si>
  <si>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</si>
  <si>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</si>
  <si>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</si>
  <si>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</si>
  <si>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</si>
  <si>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</si>
  <si>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</si>
  <si>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</si>
  <si>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</si>
  <si>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</si>
  <si>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</si>
  <si>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</si>
  <si>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</si>
  <si>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</si>
  <si>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</si>
  <si>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</si>
  <si>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</si>
  <si>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</si>
  <si>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</si>
  <si>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</si>
  <si>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</si>
  <si>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</si>
  <si>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</si>
  <si>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</si>
  <si>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</si>
  <si>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</si>
  <si>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</si>
  <si>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</si>
  <si>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</si>
  <si>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</si>
  <si>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</si>
  <si>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</si>
  <si>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</si>
  <si>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</si>
  <si>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</si>
  <si>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</si>
  <si>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</si>
  <si>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</si>
  <si>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</si>
  <si>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</si>
  <si>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</si>
  <si>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</si>
  <si>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</si>
  <si>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</si>
  <si>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</si>
  <si>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</si>
  <si>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</si>
  <si>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</si>
  <si>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</si>
  <si>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</si>
  <si>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</si>
  <si>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</si>
  <si>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</si>
  <si>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</si>
  <si>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</si>
  <si>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</si>
  <si>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</si>
  <si>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</si>
  <si>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</si>
  <si>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</si>
  <si>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</si>
  <si>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</si>
  <si>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</si>
  <si>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</si>
  <si>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</si>
  <si>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</si>
  <si>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</si>
  <si>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</si>
  <si>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</si>
  <si>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</si>
  <si>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</si>
  <si>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</si>
  <si>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</si>
  <si>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</si>
  <si>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</si>
  <si>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</si>
  <si>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</si>
  <si>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</si>
  <si>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</si>
  <si>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</si>
  <si>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</si>
  <si>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</si>
  <si>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</si>
  <si>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</si>
  <si>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</si>
  <si>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</si>
  <si>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</si>
  <si>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</si>
  <si>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</si>
  <si>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</si>
  <si>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</si>
  <si>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</si>
  <si>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</si>
  <si>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</si>
  <si>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</si>
  <si>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</si>
  <si>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</si>
  <si>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</si>
  <si>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</si>
  <si>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</si>
  <si>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</si>
  <si>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</si>
  <si>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</si>
  <si>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</si>
  <si>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</si>
  <si>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</si>
  <si>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</si>
  <si>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</si>
  <si>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</si>
  <si>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</si>
  <si>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</si>
  <si>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</si>
  <si>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</si>
  <si>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</si>
  <si>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</si>
  <si>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</si>
  <si>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</si>
  <si>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</si>
  <si>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</si>
  <si>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</si>
  <si>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</si>
  <si>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</si>
  <si>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</si>
  <si>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</si>
  <si>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</si>
  <si>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</si>
  <si>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</si>
  <si>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</si>
  <si>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</si>
  <si>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</si>
  <si>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</si>
  <si>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</si>
  <si>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</si>
  <si>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</si>
  <si>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</si>
  <si>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</si>
  <si>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</si>
  <si>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</si>
  <si>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</si>
  <si>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</si>
  <si>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</si>
  <si>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</si>
  <si>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</si>
  <si>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</si>
  <si>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</si>
  <si>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</si>
  <si>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</si>
  <si>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</si>
  <si>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</si>
  <si>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</si>
  <si>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</si>
  <si>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</si>
  <si>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</si>
  <si>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</si>
  <si>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</si>
  <si>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</si>
  <si>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</si>
  <si>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</si>
  <si>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</si>
  <si>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</si>
  <si>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</si>
  <si>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</si>
  <si>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</si>
  <si>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</si>
  <si>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</si>
  <si>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</si>
  <si>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</si>
  <si>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</si>
  <si>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</si>
  <si>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</si>
  <si>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</si>
  <si>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</si>
  <si>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</si>
  <si>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</si>
  <si>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</si>
  <si>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</si>
  <si>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</si>
  <si>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</si>
  <si>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</si>
  <si>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</si>
  <si>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</si>
  <si>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</si>
  <si>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</si>
  <si>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</si>
  <si>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</si>
  <si>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</si>
  <si>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</si>
  <si>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</si>
  <si>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</si>
  <si>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</si>
  <si>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</si>
  <si>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</si>
  <si>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</si>
  <si>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</si>
  <si>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</si>
  <si>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</si>
  <si>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</si>
  <si>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</si>
  <si>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</si>
  <si>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</si>
  <si>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</si>
  <si>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</si>
  <si>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</si>
  <si>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</si>
  <si>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</si>
  <si>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</si>
  <si>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</si>
  <si>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</si>
  <si>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</si>
  <si>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</si>
  <si>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</si>
  <si>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</si>
  <si>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</si>
  <si>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</si>
  <si>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</si>
  <si>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</si>
  <si>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</si>
  <si>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</si>
  <si>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</si>
  <si>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</si>
  <si>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</si>
  <si>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</si>
  <si>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</si>
  <si>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</si>
  <si>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</si>
  <si>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</si>
  <si>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</si>
  <si>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</si>
  <si>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</si>
  <si>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</si>
  <si>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</si>
  <si>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</si>
  <si>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</si>
  <si>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</si>
  <si>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</si>
  <si>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</si>
  <si>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</si>
  <si>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</si>
  <si>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</si>
  <si>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</si>
  <si>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</si>
  <si>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</si>
  <si>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</si>
  <si>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</si>
  <si>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</si>
  <si>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</si>
  <si>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</si>
  <si>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</si>
  <si>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</si>
  <si>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</si>
  <si>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</si>
  <si>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</si>
  <si>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</si>
  <si>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</si>
  <si>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</si>
  <si>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</si>
  <si>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</si>
  <si>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</si>
  <si>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</si>
  <si>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</si>
  <si>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</si>
  <si>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</si>
  <si>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</si>
  <si>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</si>
  <si>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</si>
  <si>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</si>
  <si>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</si>
  <si>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</si>
  <si>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</si>
  <si>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</si>
  <si>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</si>
  <si>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</si>
  <si>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</si>
  <si>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</si>
  <si>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</si>
  <si>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</si>
  <si>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</si>
  <si>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</si>
  <si>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</si>
  <si>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</si>
  <si>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</si>
  <si>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</si>
  <si>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</si>
  <si>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</si>
  <si>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</si>
  <si>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</si>
  <si>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</si>
  <si>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</si>
  <si>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</si>
  <si>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</si>
  <si>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</si>
  <si>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</si>
  <si>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</si>
  <si>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</si>
  <si>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</si>
  <si>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</si>
  <si>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</si>
  <si>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</si>
  <si>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</si>
  <si>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</si>
  <si>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</si>
  <si>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</si>
  <si>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</si>
  <si>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</si>
  <si>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</si>
  <si>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</si>
  <si>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</si>
  <si>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</si>
  <si>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</si>
  <si>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</si>
  <si>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</si>
  <si>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</si>
  <si>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</si>
  <si>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</si>
  <si>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</si>
  <si>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</si>
  <si>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</si>
  <si>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</si>
  <si>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</si>
  <si>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</si>
  <si>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</si>
  <si>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</si>
  <si>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</si>
  <si>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</si>
  <si>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</si>
  <si>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</si>
  <si>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</si>
  <si>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</si>
  <si>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</si>
  <si>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</si>
  <si>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</si>
  <si>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</si>
  <si>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</si>
  <si>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</si>
  <si>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</si>
  <si>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</si>
  <si>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</si>
  <si>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</si>
  <si>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</si>
  <si>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</si>
  <si>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</si>
  <si>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</si>
  <si>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</si>
  <si>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</si>
  <si>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</si>
  <si>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</si>
  <si>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</si>
  <si>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</si>
  <si>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</si>
  <si>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</si>
  <si>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</si>
  <si>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</si>
  <si>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</si>
  <si>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</si>
  <si>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</si>
  <si>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</si>
  <si>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</si>
  <si>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</si>
  <si>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</si>
  <si>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</si>
  <si>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</si>
  <si>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</si>
  <si>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</si>
  <si>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</si>
  <si>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</si>
  <si>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</si>
  <si>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</si>
  <si>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</si>
  <si>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</si>
  <si>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</si>
  <si>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</si>
  <si>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</si>
  <si>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</si>
  <si>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</si>
  <si>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</si>
  <si>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</si>
  <si>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</si>
  <si>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</si>
  <si>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</si>
  <si>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</si>
  <si>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</si>
  <si>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</si>
  <si>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</si>
  <si>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</si>
  <si>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</si>
  <si>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</si>
  <si>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</si>
  <si>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</si>
  <si>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</si>
  <si>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</si>
  <si>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</si>
  <si>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</si>
  <si>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</si>
  <si>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</si>
  <si>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</si>
  <si>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</si>
  <si>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</si>
  <si>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</si>
  <si>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</si>
  <si>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</si>
  <si>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</si>
  <si>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</si>
  <si>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</si>
  <si>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</si>
  <si>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</si>
  <si>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</si>
  <si>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</si>
  <si>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</si>
  <si>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</si>
  <si>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</si>
  <si>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</si>
  <si>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</si>
  <si>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</si>
  <si>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</si>
  <si>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</si>
  <si>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</si>
  <si>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</si>
  <si>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</si>
  <si>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</si>
  <si>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</si>
  <si>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</si>
  <si>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</si>
  <si>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</si>
  <si>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</si>
  <si>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</si>
  <si>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</si>
  <si>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</si>
  <si>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</si>
  <si>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</si>
  <si>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</si>
  <si>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</si>
  <si>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</si>
  <si>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</si>
  <si>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</si>
  <si>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</si>
  <si>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</si>
  <si>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</si>
  <si>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</si>
  <si>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</si>
  <si>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</si>
  <si>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</si>
  <si>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</si>
  <si>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</si>
  <si>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</si>
  <si>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</si>
  <si>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</si>
  <si>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</si>
  <si>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</si>
  <si>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</si>
  <si>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</si>
  <si>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</si>
  <si>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</si>
  <si>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</si>
  <si>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</si>
  <si>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</si>
  <si>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</si>
  <si>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</si>
  <si>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</si>
  <si>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</si>
  <si>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</si>
  <si>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</si>
  <si>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</si>
  <si>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</si>
  <si>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</si>
  <si>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</si>
  <si>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</si>
  <si>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</si>
  <si>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</si>
  <si>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</si>
  <si>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</si>
  <si>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</si>
  <si>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</si>
  <si>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</si>
  <si>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</si>
  <si>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</si>
  <si>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</si>
  <si>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</si>
  <si>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</si>
  <si>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</si>
  <si>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</si>
  <si>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</si>
  <si>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</si>
  <si>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</si>
  <si>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</si>
  <si>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</si>
  <si>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</si>
  <si>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</si>
  <si>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</si>
  <si>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</si>
  <si>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</si>
  <si>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</si>
  <si>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</si>
  <si>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</si>
  <si>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</si>
  <si>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</si>
  <si>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</si>
  <si>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</si>
  <si>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</si>
  <si>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</si>
  <si>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</si>
  <si>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</si>
  <si>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</si>
  <si>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</si>
  <si>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</si>
  <si>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</si>
  <si>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</si>
  <si>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</si>
  <si>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</si>
  <si>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</si>
  <si>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</si>
  <si>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</si>
  <si>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</si>
  <si>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</si>
  <si>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</si>
  <si>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</si>
  <si>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</si>
  <si>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</si>
  <si>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</si>
  <si>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</si>
  <si>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</si>
  <si>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</si>
  <si>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</si>
  <si>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</si>
  <si>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</si>
  <si>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</si>
  <si>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</si>
  <si>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</si>
  <si>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</si>
  <si>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</si>
  <si>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</si>
  <si>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</si>
  <si>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</si>
  <si>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</si>
  <si>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</si>
  <si>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</si>
  <si>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</si>
  <si>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</si>
  <si>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</si>
  <si>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</si>
  <si>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</si>
  <si>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</si>
  <si>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</si>
  <si>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</si>
  <si>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</si>
  <si>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</si>
  <si>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</si>
  <si>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</si>
  <si>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</si>
  <si>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</si>
  <si>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</si>
  <si>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</si>
  <si>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</si>
  <si>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</si>
  <si>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</si>
  <si>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</si>
  <si>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</si>
  <si>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</si>
  <si>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</si>
  <si>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</si>
  <si>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</si>
  <si>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</si>
  <si>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</si>
  <si>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</si>
  <si>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</si>
  <si>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</si>
  <si>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</si>
  <si>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</si>
  <si>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</si>
  <si>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</si>
  <si>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</si>
  <si>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</si>
  <si>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</si>
  <si>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</si>
  <si>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</si>
  <si>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</si>
  <si>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</si>
  <si>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</si>
  <si>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</si>
  <si>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</si>
  <si>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</si>
  <si>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</si>
  <si>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</si>
  <si>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</si>
  <si>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</si>
  <si>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</si>
  <si>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</si>
  <si>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</si>
  <si>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</si>
  <si>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</si>
  <si>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</si>
  <si>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</si>
  <si>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</si>
  <si>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</si>
  <si>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</si>
  <si>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</si>
  <si>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</si>
  <si>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</si>
  <si>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</si>
  <si>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</si>
  <si>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</si>
  <si>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</si>
  <si>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</si>
  <si>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</si>
  <si>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</si>
  <si>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</si>
  <si>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</si>
  <si>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</si>
  <si>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</si>
  <si>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</si>
  <si>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</si>
  <si>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</si>
  <si>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</si>
  <si>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</si>
  <si>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</si>
  <si>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</si>
  <si>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</si>
  <si>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</si>
  <si>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</si>
  <si>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</si>
  <si>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</si>
  <si>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</si>
  <si>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</si>
  <si>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</si>
  <si>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</si>
  <si>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</si>
  <si>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</si>
  <si>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</si>
  <si>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</si>
  <si>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</si>
  <si>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</si>
  <si>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</si>
  <si>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</si>
  <si>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</si>
  <si>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</si>
  <si>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</si>
  <si>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</si>
  <si>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</si>
  <si>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</si>
  <si>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</si>
  <si>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</si>
  <si>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</si>
  <si>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</si>
  <si>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</si>
  <si>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</si>
  <si>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</si>
  <si>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</si>
  <si>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</si>
  <si>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</si>
  <si>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</si>
  <si>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</si>
  <si>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</si>
  <si>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</si>
  <si>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</si>
  <si>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</si>
  <si>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</si>
  <si>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</si>
  <si>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</si>
  <si>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</si>
  <si>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</si>
  <si>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</si>
  <si>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</si>
  <si>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</si>
  <si>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</si>
  <si>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</si>
  <si>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</si>
  <si>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</si>
  <si>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</si>
  <si>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</si>
  <si>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</si>
  <si>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</si>
  <si>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</si>
  <si>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</si>
  <si>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</si>
  <si>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</si>
  <si>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</si>
  <si>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</si>
  <si>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</si>
  <si>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</si>
  <si>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</si>
  <si>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</si>
  <si>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</si>
  <si>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</si>
  <si>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</si>
  <si>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</si>
  <si>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</si>
  <si>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</si>
  <si>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</si>
  <si>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</si>
  <si>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</si>
  <si>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</si>
  <si>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</si>
  <si>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</si>
  <si>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</si>
  <si>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</si>
  <si>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</si>
  <si>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</si>
  <si>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</si>
  <si>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</si>
  <si>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</si>
  <si>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</si>
  <si>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</si>
  <si>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</si>
  <si>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</si>
  <si>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</si>
  <si>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</si>
  <si>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</si>
  <si>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</si>
  <si>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</si>
  <si>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</si>
  <si>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</si>
  <si>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</si>
  <si>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</si>
  <si>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</si>
  <si>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</si>
  <si>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</si>
  <si>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</si>
  <si>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</si>
  <si>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</si>
  <si>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</si>
  <si>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</si>
  <si>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</si>
  <si>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</si>
  <si>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</si>
  <si>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</si>
  <si>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</si>
  <si>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</si>
  <si>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</si>
  <si>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</si>
  <si>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</si>
  <si>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</si>
  <si>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</si>
  <si>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</si>
  <si>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</si>
  <si>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</si>
  <si>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</si>
  <si>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</si>
  <si>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</si>
  <si>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</si>
  <si>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</si>
  <si>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</si>
  <si>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</si>
  <si>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</si>
  <si>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</si>
  <si>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</si>
  <si>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</si>
  <si>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</si>
  <si>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</si>
  <si>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</si>
  <si>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</si>
  <si>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</si>
  <si>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</si>
  <si>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</si>
  <si>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</si>
  <si>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</si>
  <si>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</si>
  <si>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</si>
  <si>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</si>
  <si>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</si>
  <si>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</si>
  <si>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</si>
  <si>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</si>
  <si>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</si>
  <si>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</si>
  <si>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</si>
  <si>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</si>
  <si>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</si>
  <si>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</si>
  <si>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</si>
  <si>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</si>
  <si>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</si>
  <si>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</si>
  <si>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</si>
  <si>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</si>
  <si>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</si>
  <si>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</si>
  <si>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</si>
  <si>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</si>
  <si>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</si>
  <si>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</si>
  <si>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</si>
  <si>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</si>
  <si>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</si>
  <si>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</si>
  <si>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</si>
  <si>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</si>
  <si>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</si>
  <si>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</si>
  <si>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</si>
  <si>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</si>
  <si>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</si>
  <si>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</si>
  <si>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</si>
  <si>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</si>
  <si>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</si>
  <si>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</si>
  <si>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</si>
  <si>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</si>
  <si>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</si>
  <si>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</si>
  <si>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</si>
  <si>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</si>
  <si>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</si>
  <si>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</si>
  <si>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</si>
  <si>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</si>
  <si>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</si>
  <si>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</si>
  <si>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</si>
  <si>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</si>
  <si>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</si>
  <si>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</si>
  <si>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</si>
  <si>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</si>
  <si>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</si>
  <si>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</si>
  <si>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</si>
  <si>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</si>
  <si>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</si>
  <si>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</si>
  <si>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</si>
  <si>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</si>
  <si>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</si>
  <si>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</si>
  <si>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</si>
  <si>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</si>
  <si>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</si>
  <si>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</si>
  <si>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</si>
  <si>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</si>
  <si>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</si>
  <si>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</si>
  <si>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</si>
  <si>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</si>
  <si>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</si>
  <si>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</si>
  <si>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</si>
  <si>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</si>
  <si>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</si>
  <si>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</si>
  <si>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</si>
  <si>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</si>
  <si>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</si>
  <si>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</si>
  <si>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</si>
  <si>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</si>
  <si>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</si>
  <si>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</si>
  <si>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</si>
  <si>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</si>
  <si>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</si>
  <si>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</si>
  <si>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</si>
  <si>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</si>
  <si>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</si>
  <si>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</si>
  <si>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</si>
  <si>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</si>
  <si>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</si>
  <si>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</si>
  <si>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</si>
  <si>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</si>
  <si>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</si>
  <si>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</si>
  <si>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</si>
  <si>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</si>
  <si>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</si>
  <si>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</si>
  <si>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</si>
  <si>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</si>
  <si>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</si>
  <si>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</si>
  <si>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</si>
  <si>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</si>
  <si>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</si>
  <si>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</si>
  <si>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</si>
  <si>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</si>
  <si>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</si>
  <si>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</si>
  <si>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</si>
  <si>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</si>
  <si>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</si>
  <si>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</si>
  <si>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</si>
  <si>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</si>
  <si>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</si>
  <si>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</si>
  <si>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</si>
  <si>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</si>
  <si>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</si>
  <si>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</si>
  <si>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</si>
  <si>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</si>
  <si>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</si>
  <si>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</si>
  <si>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</si>
  <si>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</si>
  <si>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</si>
  <si>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</si>
  <si>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</si>
  <si>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</si>
  <si>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</si>
  <si>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</si>
  <si>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</si>
  <si>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</si>
  <si>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</si>
  <si>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</si>
  <si>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</si>
  <si>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</si>
  <si>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</si>
  <si>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</si>
  <si>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</si>
  <si>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</si>
  <si>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</si>
  <si>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</si>
  <si>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</si>
  <si>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</si>
  <si>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</si>
  <si>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</si>
  <si>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</si>
  <si>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</si>
  <si>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</si>
  <si>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</si>
  <si>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</si>
  <si>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</si>
  <si>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</si>
  <si>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</si>
  <si>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</si>
  <si>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</si>
  <si>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</si>
  <si>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</si>
  <si>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</si>
  <si>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</si>
  <si>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</si>
  <si>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</si>
  <si>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</si>
  <si>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</si>
  <si>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</si>
  <si>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</si>
  <si>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</si>
  <si>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</si>
  <si>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</si>
  <si>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</si>
  <si>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</si>
  <si>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</si>
  <si>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</si>
  <si>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</si>
  <si>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</si>
  <si>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</si>
  <si>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</si>
  <si>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</si>
  <si>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</si>
  <si>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</si>
  <si>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</si>
  <si>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</si>
  <si>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</si>
  <si>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</si>
  <si>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</si>
  <si>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</si>
  <si>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</si>
  <si>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</si>
  <si>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</si>
  <si>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</si>
  <si>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</si>
  <si>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</si>
  <si>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</si>
  <si>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</si>
  <si>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</si>
  <si>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</si>
  <si>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</si>
  <si>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</si>
  <si>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</si>
  <si>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</si>
  <si>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</si>
  <si>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</si>
  <si>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</si>
  <si>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</si>
  <si>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</si>
  <si>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</si>
  <si>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</si>
  <si>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</si>
  <si>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</si>
  <si>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</si>
  <si>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</si>
  <si>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</si>
  <si>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</si>
  <si>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</si>
  <si>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</si>
  <si>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</si>
  <si>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</si>
  <si>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</si>
  <si>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</si>
  <si>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</si>
  <si>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</si>
  <si>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</si>
  <si>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</si>
  <si>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</si>
  <si>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</si>
  <si>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</si>
  <si>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</si>
  <si>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</si>
  <si>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</si>
  <si>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</si>
  <si>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</si>
  <si>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</si>
  <si>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</si>
  <si>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</si>
  <si>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</si>
  <si>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</si>
  <si>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</si>
  <si>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</si>
  <si>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</si>
  <si>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</si>
  <si>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</si>
  <si>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</si>
  <si>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</si>
  <si>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</si>
  <si>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</si>
  <si>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</si>
  <si>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</si>
  <si>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</si>
  <si>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</si>
  <si>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</si>
  <si>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</si>
  <si>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</si>
  <si>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</si>
  <si>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</si>
  <si>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</si>
  <si>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</si>
  <si>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</si>
  <si>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</si>
  <si>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</si>
  <si>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</si>
  <si>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</si>
  <si>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</si>
  <si>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</si>
  <si>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</si>
  <si>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</si>
  <si>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</si>
  <si>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</si>
  <si>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</si>
  <si>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</si>
  <si>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</si>
  <si>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</si>
  <si>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</si>
  <si>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</si>
  <si>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</si>
  <si>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</si>
  <si>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</si>
  <si>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</si>
  <si>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</si>
  <si>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</si>
  <si>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</si>
  <si>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</si>
  <si>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</si>
  <si>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</si>
  <si>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</si>
  <si>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</si>
  <si>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</si>
  <si>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</si>
  <si>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</si>
  <si>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</si>
  <si>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</si>
  <si>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</si>
  <si>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</si>
  <si>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</si>
  <si>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</si>
  <si>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</si>
  <si>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</si>
  <si>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</si>
  <si>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</si>
  <si>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</si>
  <si>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</si>
  <si>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</si>
  <si>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</si>
  <si>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</si>
  <si>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</si>
  <si>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</si>
  <si>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</si>
  <si>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</si>
  <si>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</si>
  <si>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</si>
  <si>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</si>
  <si>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</si>
  <si>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</si>
  <si>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</si>
  <si>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</si>
  <si>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</si>
  <si>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</si>
  <si>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</si>
  <si>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</si>
  <si>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</si>
  <si>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</si>
  <si>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</si>
  <si>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</si>
  <si>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</si>
  <si>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</si>
  <si>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</si>
  <si>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</si>
  <si>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</si>
  <si>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</si>
  <si>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</si>
  <si>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</si>
  <si>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</si>
  <si>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</si>
  <si>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</si>
  <si>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</si>
  <si>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</si>
  <si>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</si>
  <si>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</si>
  <si>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</si>
  <si>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</si>
  <si>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</si>
  <si>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</si>
  <si>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</si>
  <si>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</si>
  <si>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</si>
  <si>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</si>
  <si>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</si>
  <si>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</si>
  <si>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</si>
  <si>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</si>
  <si>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</si>
  <si>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</si>
  <si>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</si>
  <si>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</si>
  <si>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</si>
  <si>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</si>
  <si>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</si>
  <si>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</si>
  <si>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</si>
  <si>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</si>
  <si>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</si>
  <si>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</si>
  <si>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</si>
  <si>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</si>
  <si>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</si>
  <si>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</si>
  <si>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</si>
  <si>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</si>
  <si>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</si>
  <si>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</si>
  <si>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</si>
  <si>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</si>
  <si>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</si>
  <si>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</si>
  <si>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</si>
  <si>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</si>
  <si>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</si>
  <si>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</si>
  <si>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</si>
  <si>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</si>
  <si>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</si>
  <si>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</si>
  <si>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</si>
  <si>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</si>
  <si>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</si>
  <si>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</si>
  <si>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</si>
  <si>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</si>
  <si>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</si>
  <si>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</si>
  <si>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</si>
  <si>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</si>
  <si>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</si>
  <si>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</si>
  <si>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</si>
  <si>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</si>
  <si>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</si>
  <si>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</si>
  <si>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</si>
  <si>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</si>
  <si>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</si>
  <si>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</si>
  <si>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</si>
  <si>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</si>
  <si>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</si>
  <si>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</si>
  <si>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</si>
  <si>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</si>
  <si>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</si>
  <si>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</si>
  <si>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</si>
  <si>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</si>
  <si>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</si>
  <si>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</si>
  <si>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</si>
  <si>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</si>
  <si>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</si>
  <si>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</si>
  <si>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</si>
  <si>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</si>
  <si>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</si>
  <si>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</si>
  <si>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</si>
  <si>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</si>
  <si>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</si>
  <si>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</si>
  <si>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</si>
  <si>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</si>
  <si>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</si>
  <si>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</si>
  <si>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</si>
  <si>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</si>
  <si>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</si>
  <si>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</si>
  <si>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</si>
  <si>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</si>
  <si>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</si>
  <si>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</si>
  <si>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</si>
  <si>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</si>
  <si>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</si>
  <si>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</si>
  <si>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</si>
  <si>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</si>
  <si>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</si>
  <si>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</si>
  <si>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</si>
  <si>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</si>
  <si>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</si>
  <si>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</si>
  <si>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</si>
  <si>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</si>
  <si>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</si>
  <si>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</si>
  <si>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</si>
  <si>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</si>
  <si>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</si>
  <si>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</si>
  <si>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</si>
  <si>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</si>
  <si>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</si>
  <si>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</si>
  <si>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</si>
  <si>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</si>
  <si>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</si>
  <si>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</si>
  <si>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</si>
  <si>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</si>
  <si>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</si>
  <si>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</si>
  <si>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</si>
  <si>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</si>
  <si>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</si>
  <si>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</si>
  <si>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</si>
  <si>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</si>
  <si>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</si>
  <si>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</si>
  <si>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</si>
  <si>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</si>
  <si>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</si>
  <si>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</si>
  <si>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</si>
  <si>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</si>
  <si>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</si>
  <si>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</si>
  <si>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</si>
  <si>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</si>
  <si>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</si>
  <si>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</si>
  <si>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</si>
  <si>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</si>
  <si>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</si>
  <si>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</si>
  <si>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</si>
  <si>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</si>
  <si>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</si>
  <si>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</si>
  <si>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</si>
  <si>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</si>
  <si>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</si>
  <si>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</si>
  <si>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</si>
  <si>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</si>
  <si>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</si>
  <si>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</si>
  <si>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</si>
  <si>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</si>
  <si>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</si>
  <si>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</si>
  <si>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</si>
  <si>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</si>
  <si>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</si>
  <si>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</si>
  <si>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</si>
  <si>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</si>
  <si>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</si>
  <si>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</si>
  <si>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</si>
  <si>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</si>
  <si>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</si>
  <si>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</si>
  <si>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</si>
  <si>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</si>
  <si>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</si>
  <si>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</si>
  <si>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</si>
  <si>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</si>
  <si>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</si>
  <si>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</si>
  <si>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</si>
  <si>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</si>
  <si>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</si>
  <si>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</si>
  <si>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</si>
  <si>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</si>
  <si>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</si>
  <si>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</si>
  <si>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</si>
  <si>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</si>
  <si>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</si>
  <si>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</si>
  <si>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</si>
  <si>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</si>
  <si>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</si>
  <si>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</si>
  <si>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</si>
  <si>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</si>
  <si>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</si>
  <si>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</si>
  <si>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</si>
  <si>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</si>
  <si>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</si>
  <si>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</si>
  <si>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</si>
  <si>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</si>
  <si>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</si>
  <si>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</si>
  <si>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</si>
  <si>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</si>
  <si>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</si>
  <si>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</si>
  <si>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</si>
  <si>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</si>
  <si>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</si>
  <si>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</si>
  <si>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</si>
  <si>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</si>
  <si>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</si>
  <si>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</si>
  <si>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</si>
  <si>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</si>
  <si>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</si>
  <si>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</si>
  <si>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</si>
  <si>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</si>
  <si>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</si>
  <si>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</si>
  <si>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</si>
  <si>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</si>
  <si>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</si>
  <si>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</si>
  <si>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</si>
  <si>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</si>
  <si>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</si>
  <si>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</si>
  <si>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</si>
  <si>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</si>
  <si>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</si>
  <si>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</si>
  <si>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</si>
  <si>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</si>
  <si>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</si>
  <si>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</si>
  <si>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</si>
  <si>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</si>
  <si>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</si>
  <si>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</si>
  <si>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</si>
  <si>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</si>
  <si>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</si>
  <si>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</si>
  <si>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</si>
  <si>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</si>
  <si>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</si>
  <si>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</si>
  <si>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</si>
  <si>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</si>
  <si>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</si>
  <si>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</si>
  <si>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</si>
  <si>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</si>
  <si>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</si>
  <si>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</si>
  <si>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</si>
  <si>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</si>
  <si>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</si>
  <si>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</si>
  <si>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</si>
  <si>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</si>
  <si>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</si>
  <si>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</si>
  <si>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</si>
  <si>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</si>
  <si>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</si>
  <si>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</si>
  <si>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</si>
  <si>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</si>
  <si>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</si>
  <si>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</si>
  <si>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</si>
  <si>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</si>
  <si>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</si>
  <si>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</si>
  <si>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</si>
  <si>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</si>
  <si>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</si>
  <si>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</si>
  <si>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</si>
  <si>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</si>
  <si>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</si>
  <si>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</si>
  <si>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</si>
  <si>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</si>
  <si>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</si>
  <si>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</si>
  <si>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</si>
  <si>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</si>
  <si>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</si>
  <si>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</si>
  <si>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</si>
  <si>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</si>
  <si>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</si>
  <si>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</si>
  <si>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</si>
  <si>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</si>
  <si>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</si>
  <si>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</si>
  <si>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</si>
  <si>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</si>
  <si>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</si>
  <si>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</si>
  <si>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</si>
  <si>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</si>
  <si>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</si>
  <si>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</si>
  <si>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</si>
  <si>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</si>
  <si>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</si>
  <si>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</si>
  <si>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</si>
  <si>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</si>
  <si>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</si>
  <si>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</si>
  <si>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</si>
  <si>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</si>
  <si>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</si>
  <si>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</si>
  <si>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</si>
  <si>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</si>
  <si>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</si>
  <si>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</si>
  <si>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</si>
  <si>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</si>
  <si>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</si>
  <si>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</si>
  <si>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</si>
  <si>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</si>
  <si>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</si>
  <si>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</si>
  <si>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</si>
  <si>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</si>
  <si>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</si>
  <si>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</si>
  <si>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</si>
  <si>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</si>
  <si>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</si>
  <si>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</si>
  <si>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</si>
  <si>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</si>
  <si>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</si>
  <si>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</si>
  <si>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</si>
  <si>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</si>
  <si>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</si>
  <si>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</si>
  <si>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</si>
  <si>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</si>
  <si>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</si>
  <si>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</si>
  <si>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</si>
  <si>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</si>
  <si>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</si>
  <si>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</si>
  <si>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</si>
  <si>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</si>
  <si>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</si>
  <si>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</si>
  <si>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</si>
  <si>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</si>
  <si>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</si>
  <si>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</si>
  <si>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</si>
  <si>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</si>
  <si>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</si>
  <si>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</si>
  <si>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</si>
  <si>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</si>
  <si>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</si>
  <si>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</si>
  <si>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</si>
  <si>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</si>
  <si>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</si>
  <si>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</si>
  <si>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</si>
  <si>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</si>
  <si>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</si>
  <si>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</si>
  <si>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</si>
  <si>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</si>
  <si>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</si>
  <si>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</si>
  <si>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</si>
  <si>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</si>
  <si>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</si>
  <si>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</si>
  <si>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</si>
  <si>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</si>
  <si>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</si>
  <si>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</si>
  <si>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</si>
  <si>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</si>
  <si>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</si>
  <si>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</si>
  <si>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</si>
  <si>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</si>
  <si>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</si>
  <si>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</si>
  <si>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</si>
  <si>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</si>
  <si>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</si>
  <si>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</si>
  <si>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</si>
  <si>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</si>
  <si>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</si>
  <si>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</si>
  <si>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</si>
  <si>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</si>
  <si>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</si>
  <si>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</si>
  <si>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</si>
  <si>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</si>
  <si>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</si>
  <si>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</si>
  <si>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</si>
  <si>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</si>
  <si>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</si>
  <si>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</si>
  <si>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</si>
  <si>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</si>
  <si>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</si>
  <si>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</si>
  <si>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</si>
  <si>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</si>
  <si>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</si>
  <si>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</si>
  <si>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</si>
  <si>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</si>
  <si>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</si>
  <si>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</si>
  <si>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</si>
  <si>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</si>
  <si>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</si>
  <si>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</si>
  <si>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</si>
  <si>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</si>
  <si>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</si>
  <si>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</si>
  <si>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</si>
  <si>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</si>
  <si>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</si>
  <si>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</si>
  <si>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</si>
  <si>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</si>
  <si>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</si>
  <si>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</si>
  <si>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</si>
  <si>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</si>
  <si>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</si>
  <si>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</si>
  <si>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</si>
  <si>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</si>
  <si>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</si>
  <si>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</si>
  <si>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</si>
  <si>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</si>
  <si>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</si>
  <si>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</si>
  <si>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</si>
  <si>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</si>
  <si>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</si>
  <si>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</si>
  <si>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</si>
  <si>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</si>
  <si>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</si>
  <si>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</si>
  <si>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</si>
  <si>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</si>
  <si>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</si>
  <si>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</si>
  <si>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</si>
  <si>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</si>
  <si>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</si>
  <si>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</si>
  <si>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</si>
  <si>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</si>
  <si>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</si>
  <si>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</si>
  <si>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</si>
  <si>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</si>
  <si>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</si>
  <si>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</si>
  <si>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</si>
  <si>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</si>
  <si>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</si>
  <si>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</si>
  <si>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</si>
  <si>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</si>
  <si>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</si>
  <si>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</si>
  <si>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</si>
  <si>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</si>
  <si>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</si>
  <si>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</si>
  <si>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</si>
  <si>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</si>
  <si>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</si>
  <si>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</si>
  <si>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</si>
  <si>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</si>
  <si>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</si>
  <si>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</si>
  <si>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</si>
  <si>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</si>
  <si>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</si>
  <si>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</si>
  <si>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</si>
  <si>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</si>
  <si>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</si>
  <si>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</si>
  <si>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</si>
  <si>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</si>
  <si>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</si>
  <si>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</si>
  <si>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</si>
  <si>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</si>
  <si>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</si>
  <si>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</si>
  <si>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</si>
  <si>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</si>
  <si>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</si>
  <si>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</si>
  <si>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</si>
  <si>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</si>
  <si>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</si>
  <si>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</si>
  <si>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</si>
  <si>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</si>
  <si>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</si>
  <si>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</si>
  <si>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</si>
  <si>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</si>
  <si>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</si>
  <si>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</si>
  <si>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</si>
  <si>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</si>
  <si>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</si>
  <si>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</si>
  <si>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</si>
  <si>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</si>
  <si>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</si>
  <si>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</si>
  <si>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</si>
  <si>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</si>
  <si>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</si>
  <si>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</si>
  <si>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</si>
  <si>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</si>
  <si>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</si>
  <si>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</si>
  <si>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</si>
  <si>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</si>
  <si>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</si>
  <si>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</si>
  <si>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</si>
  <si>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</si>
  <si>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</si>
  <si>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</si>
  <si>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</si>
  <si>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</si>
  <si>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</si>
  <si>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</si>
  <si>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</si>
  <si>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</si>
  <si>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</si>
  <si>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</si>
  <si>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</si>
  <si>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</si>
  <si>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</si>
  <si>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</si>
  <si>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</si>
  <si>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</si>
  <si>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</si>
  <si>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</si>
  <si>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</si>
  <si>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</si>
  <si>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</si>
  <si>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</si>
  <si>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</si>
  <si>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</si>
  <si>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</si>
  <si>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</si>
  <si>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</si>
  <si>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</si>
  <si>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</si>
  <si>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</si>
  <si>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</si>
  <si>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</si>
  <si>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</si>
  <si>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</si>
  <si>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</si>
  <si>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</si>
  <si>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</si>
  <si>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</si>
  <si>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</si>
  <si>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</si>
  <si>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</si>
  <si>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</si>
  <si>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</si>
  <si>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</si>
  <si>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</si>
  <si>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</si>
  <si>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</si>
  <si>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</si>
  <si>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</si>
  <si>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</si>
  <si>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</si>
  <si>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</si>
  <si>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</si>
  <si>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</si>
  <si>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</si>
  <si>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</si>
  <si>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</si>
  <si>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</si>
  <si>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</si>
  <si>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</si>
  <si>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</si>
  <si>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</si>
  <si>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</si>
  <si>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</si>
  <si>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</si>
  <si>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</si>
  <si>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</si>
  <si>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</si>
  <si>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</si>
  <si>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</si>
  <si>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</si>
  <si>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</si>
  <si>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</si>
  <si>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</si>
  <si>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</si>
  <si>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</si>
  <si>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</si>
  <si>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</si>
  <si>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</si>
  <si>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</si>
  <si>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</si>
  <si>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</si>
  <si>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</si>
  <si>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</si>
  <si>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</si>
  <si>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</si>
  <si>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</si>
  <si>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</si>
  <si>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</si>
  <si>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</si>
  <si>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</si>
  <si>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</si>
  <si>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</si>
  <si>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</si>
  <si>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</si>
  <si>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</si>
  <si>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</si>
  <si>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</si>
  <si>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</si>
  <si>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</si>
  <si>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</si>
  <si>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</si>
  <si>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</si>
  <si>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</si>
  <si>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</si>
  <si>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</si>
  <si>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</si>
  <si>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</si>
  <si>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</si>
  <si>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</si>
  <si>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</si>
  <si>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</si>
  <si>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</si>
  <si>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</si>
  <si>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</si>
  <si>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</si>
  <si>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</si>
  <si>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</si>
  <si>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</si>
  <si>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</si>
  <si>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</si>
  <si>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</si>
  <si>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</si>
  <si>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</si>
  <si>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</si>
  <si>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</si>
  <si>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</si>
  <si>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</si>
  <si>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</si>
  <si>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</si>
  <si>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</si>
  <si>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</si>
  <si>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</si>
  <si>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</si>
  <si>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</si>
  <si>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</si>
  <si>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</si>
  <si>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</si>
  <si>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</si>
  <si>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</si>
  <si>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</si>
  <si>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</si>
  <si>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</si>
  <si>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</si>
  <si>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</si>
  <si>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</si>
  <si>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</si>
  <si>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</si>
  <si>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</si>
  <si>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</si>
  <si>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</si>
  <si>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</si>
  <si>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</si>
  <si>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</si>
  <si>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</si>
  <si>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</si>
  <si>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</si>
  <si>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</si>
  <si>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</si>
  <si>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</si>
  <si>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</si>
  <si>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</si>
  <si>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</si>
  <si>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</si>
  <si>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</si>
  <si>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</si>
  <si>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</si>
  <si>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</si>
  <si>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</si>
  <si>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</si>
  <si>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</si>
  <si>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</si>
  <si>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</si>
  <si>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</si>
  <si>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</si>
  <si>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</si>
  <si>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</si>
  <si>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</si>
  <si>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</si>
  <si>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</si>
  <si>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</si>
  <si>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</si>
  <si>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</si>
  <si>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</si>
  <si>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</si>
  <si>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</si>
  <si>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</si>
  <si>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</si>
  <si>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</si>
  <si>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</si>
  <si>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</si>
  <si>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</si>
  <si>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</si>
  <si>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</si>
  <si>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</si>
  <si>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</si>
  <si>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</si>
  <si>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</si>
  <si>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</si>
  <si>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</si>
  <si>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</si>
  <si>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</si>
  <si>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</si>
  <si>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</si>
  <si>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</si>
  <si>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</si>
  <si>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</si>
  <si>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</si>
  <si>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</si>
  <si>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</si>
  <si>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</si>
  <si>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</si>
  <si>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</si>
  <si>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</si>
  <si>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</si>
  <si>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</si>
  <si>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</si>
  <si>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</si>
  <si>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</si>
  <si>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</si>
  <si>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</si>
  <si>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</si>
  <si>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</si>
  <si>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</si>
  <si>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</si>
  <si>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</si>
  <si>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</si>
  <si>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</si>
  <si>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</si>
  <si>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</si>
  <si>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</si>
  <si>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</si>
  <si>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</si>
  <si>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</si>
  <si>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</si>
  <si>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</si>
  <si>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</si>
  <si>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</si>
  <si>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</si>
  <si>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</si>
  <si>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</si>
  <si>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</si>
  <si>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</si>
  <si>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</si>
  <si>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</si>
  <si>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</si>
  <si>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</si>
  <si>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</si>
  <si>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</si>
  <si>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</si>
  <si>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</si>
  <si>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</si>
  <si>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</si>
  <si>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</si>
  <si>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</si>
  <si>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</si>
  <si>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</si>
  <si>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</si>
  <si>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</si>
  <si>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</si>
  <si>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</si>
  <si>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</si>
  <si>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</si>
  <si>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</si>
  <si>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</si>
  <si>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</si>
  <si>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</si>
  <si>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</si>
  <si>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</si>
  <si>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</si>
  <si>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</si>
  <si>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</si>
  <si>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</si>
  <si>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</si>
  <si>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</si>
  <si>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</si>
  <si>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</si>
  <si>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</si>
  <si>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</si>
  <si>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</si>
  <si>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</si>
  <si>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</si>
  <si>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</si>
  <si>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</si>
  <si>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</si>
  <si>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</si>
  <si>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</si>
  <si>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</si>
  <si>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</si>
  <si>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</si>
  <si>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</si>
  <si>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</si>
  <si>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</si>
  <si>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</si>
  <si>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</si>
  <si>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</si>
  <si>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</si>
  <si>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</si>
  <si>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</si>
  <si>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</si>
  <si>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</si>
  <si>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</si>
  <si>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</si>
  <si>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</si>
  <si>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</si>
  <si>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</si>
  <si>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</si>
  <si>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</si>
  <si>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</si>
  <si>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</si>
  <si>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</si>
  <si>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</si>
  <si>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</si>
  <si>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</si>
  <si>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</si>
  <si>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</si>
  <si>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</si>
  <si>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</si>
  <si>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</si>
  <si>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</si>
  <si>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</si>
  <si>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</si>
  <si>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</si>
  <si>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</si>
  <si>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</si>
  <si>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</si>
  <si>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</si>
  <si>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</si>
  <si>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</si>
  <si>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</si>
  <si>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</si>
  <si>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</si>
  <si>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</si>
  <si>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</si>
  <si>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</si>
  <si>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</si>
  <si>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</si>
  <si>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</si>
  <si>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</si>
  <si>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</si>
  <si>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</si>
  <si>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</si>
  <si>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</si>
  <si>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</si>
  <si>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</si>
  <si>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</si>
  <si>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</si>
  <si>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</si>
  <si>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</si>
  <si>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</si>
  <si>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</si>
  <si>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</si>
  <si>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</si>
  <si>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</si>
  <si>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</si>
  <si>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</si>
  <si>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</si>
  <si>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</si>
  <si>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</si>
  <si>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</si>
  <si>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</si>
  <si>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</si>
  <si>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</si>
  <si>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</si>
  <si>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</si>
  <si>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</si>
  <si>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</si>
  <si>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</si>
  <si>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</si>
  <si>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</si>
  <si>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</si>
  <si>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</si>
  <si>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</si>
  <si>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</si>
  <si>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</si>
  <si>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</si>
  <si>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</si>
  <si>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</si>
  <si>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</si>
  <si>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</si>
  <si>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</si>
  <si>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</si>
  <si>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</si>
  <si>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</si>
  <si>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</si>
  <si>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</si>
  <si>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</si>
  <si>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</si>
  <si>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</si>
  <si>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</si>
  <si>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</si>
  <si>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</si>
  <si>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</si>
  <si>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</si>
  <si>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</si>
  <si>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</si>
  <si>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</si>
  <si>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</si>
  <si>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</si>
  <si>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</si>
  <si>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</si>
  <si>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</si>
  <si>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</si>
  <si>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</si>
  <si>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</si>
  <si>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</si>
  <si>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</si>
  <si>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</si>
  <si>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</si>
  <si>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</si>
  <si>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</si>
  <si>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</si>
  <si>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</si>
  <si>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</si>
  <si>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</si>
  <si>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</si>
  <si>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</si>
  <si>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</si>
  <si>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</si>
  <si>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</si>
  <si>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</si>
  <si>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</si>
  <si>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</si>
  <si>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</si>
  <si>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</si>
  <si>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</si>
  <si>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</si>
  <si>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</si>
  <si>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</si>
  <si>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</si>
  <si>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</si>
  <si>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</si>
  <si>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</si>
  <si>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</si>
  <si>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</si>
  <si>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</si>
  <si>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</si>
  <si>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</si>
  <si>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</si>
  <si>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</si>
  <si>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</si>
  <si>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</si>
  <si>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</si>
  <si>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</si>
  <si>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</si>
  <si>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</si>
  <si>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</si>
  <si>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</si>
  <si>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</si>
  <si>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</si>
  <si>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</si>
  <si>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</si>
  <si>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</si>
  <si>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</si>
  <si>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</si>
  <si>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</si>
  <si>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</si>
  <si>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</si>
  <si>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</si>
  <si>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</si>
  <si>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</si>
  <si>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</si>
  <si>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</si>
  <si>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</si>
  <si>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</si>
  <si>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</si>
  <si>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</si>
  <si>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</si>
  <si>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</si>
  <si>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</si>
  <si>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</si>
  <si>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</si>
  <si>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</si>
  <si>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</si>
  <si>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</si>
  <si>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</si>
  <si>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</si>
  <si>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</si>
  <si>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</si>
  <si>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</si>
  <si>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</si>
  <si>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</si>
  <si>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</si>
  <si>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</si>
  <si>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</si>
  <si>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</si>
  <si>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</si>
  <si>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</si>
  <si>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</si>
  <si>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</si>
  <si>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</si>
  <si>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</si>
  <si>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</si>
  <si>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</si>
  <si>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</si>
  <si>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</si>
  <si>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</si>
  <si>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</si>
  <si>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</si>
  <si>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</si>
  <si>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</si>
  <si>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</si>
  <si>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</si>
  <si>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</si>
  <si>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</si>
  <si>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</si>
  <si>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</si>
  <si>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</si>
  <si>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</si>
  <si>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</si>
  <si>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</si>
  <si>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</si>
  <si>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</si>
  <si>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</si>
  <si>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</si>
  <si>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</si>
  <si>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</si>
  <si>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</si>
  <si>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</si>
  <si>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</si>
  <si>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</si>
  <si>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</si>
  <si>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</si>
  <si>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</si>
  <si>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</si>
  <si>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</si>
  <si>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</si>
  <si>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</si>
  <si>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</si>
  <si>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</si>
  <si>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</si>
  <si>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</si>
  <si>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</si>
  <si>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</si>
  <si>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</si>
  <si>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</si>
  <si>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</si>
  <si>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</si>
  <si>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</si>
  <si>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</si>
  <si>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</si>
  <si>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</si>
  <si>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</si>
  <si>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</si>
  <si>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</si>
  <si>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</si>
  <si>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</si>
  <si>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</si>
  <si>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</si>
  <si>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</si>
  <si>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</si>
  <si>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</si>
  <si>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</si>
  <si>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</si>
  <si>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</si>
  <si>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</si>
  <si>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</si>
  <si>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</si>
  <si>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</si>
  <si>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</si>
  <si>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</si>
  <si>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</si>
  <si>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</si>
  <si>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</si>
  <si>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</si>
  <si>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</si>
  <si>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</si>
  <si>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</si>
  <si>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</si>
  <si>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</si>
  <si>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</si>
  <si>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</si>
  <si>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</si>
  <si>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</si>
  <si>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</si>
  <si>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</si>
  <si>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</si>
  <si>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</si>
  <si>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</si>
  <si>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</si>
  <si>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</si>
  <si>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</si>
  <si>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</si>
  <si>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</si>
  <si>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</si>
  <si>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</si>
  <si>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</si>
  <si>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</si>
  <si>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</si>
  <si>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</si>
  <si>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</si>
  <si>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</si>
  <si>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</si>
  <si>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</si>
  <si>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</si>
  <si>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</si>
  <si>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</si>
  <si>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</si>
  <si>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</si>
  <si>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</si>
  <si>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</si>
  <si>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</si>
  <si>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</si>
  <si>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</si>
  <si>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</si>
  <si>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</si>
  <si>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</si>
  <si>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</si>
  <si>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</si>
  <si>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</si>
  <si>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</si>
  <si>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</si>
  <si>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</si>
  <si>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</si>
  <si>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</si>
  <si>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</si>
  <si>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</si>
  <si>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</si>
  <si>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</si>
  <si>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</si>
  <si>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</si>
  <si>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</si>
  <si>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</si>
  <si>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</si>
  <si>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</si>
  <si>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</si>
  <si>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</si>
  <si>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</si>
  <si>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</si>
  <si>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</si>
  <si>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</si>
  <si>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</si>
  <si>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</si>
  <si>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</si>
  <si>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</si>
  <si>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</si>
  <si>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</si>
  <si>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</si>
  <si>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</si>
  <si>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</si>
  <si>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</si>
  <si>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</si>
  <si>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</si>
  <si>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</si>
  <si>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</si>
  <si>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</si>
  <si>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</si>
  <si>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</si>
  <si>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</si>
  <si>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</si>
  <si>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</si>
  <si>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</si>
  <si>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</si>
  <si>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</si>
  <si>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</si>
  <si>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</si>
  <si>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</si>
  <si>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</si>
  <si>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</si>
  <si>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</si>
  <si>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</si>
  <si>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</si>
  <si>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</si>
  <si>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</si>
  <si>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</si>
  <si>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</si>
  <si>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</si>
  <si>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</si>
  <si>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</si>
  <si>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</si>
  <si>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</si>
  <si>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</si>
  <si>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</si>
  <si>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</si>
  <si>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</si>
  <si>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</si>
  <si>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</si>
  <si>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</si>
  <si>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</si>
  <si>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</si>
  <si>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</si>
  <si>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</si>
  <si>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</si>
  <si>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</si>
  <si>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</si>
  <si>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</si>
  <si>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</si>
  <si>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</si>
  <si>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</si>
  <si>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</si>
  <si>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</si>
  <si>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</si>
  <si>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</si>
  <si>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</si>
  <si>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</si>
  <si>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</si>
  <si>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</si>
  <si>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</si>
  <si>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</si>
  <si>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</si>
  <si>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</si>
  <si>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</si>
  <si>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</si>
  <si>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</si>
  <si>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</si>
  <si>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</si>
  <si>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</si>
  <si>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</si>
  <si>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</si>
  <si>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</si>
  <si>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</si>
  <si>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</si>
  <si>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</si>
  <si>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</si>
  <si>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</si>
  <si>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</si>
  <si>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</si>
  <si>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</si>
  <si>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</si>
  <si>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</si>
  <si>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</si>
  <si>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</si>
  <si>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</si>
  <si>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</si>
  <si>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</si>
  <si>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</si>
  <si>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</si>
  <si>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</si>
  <si>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</si>
  <si>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</si>
  <si>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</si>
  <si>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</si>
  <si>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</si>
  <si>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</si>
  <si>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</si>
  <si>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</si>
  <si>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</si>
  <si>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</si>
  <si>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</si>
  <si>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</si>
  <si>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</si>
  <si>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</si>
  <si>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</si>
  <si>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</si>
  <si>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</si>
  <si>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</si>
  <si>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</si>
  <si>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</si>
  <si>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</si>
  <si>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</si>
  <si>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</si>
  <si>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</si>
  <si>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</si>
  <si>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</si>
  <si>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</si>
  <si>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</si>
  <si>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</si>
  <si>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</si>
  <si>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</si>
  <si>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</si>
  <si>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</si>
  <si>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</si>
  <si>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</si>
  <si>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</si>
  <si>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</si>
  <si>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</si>
  <si>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</si>
  <si>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</si>
  <si>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</si>
  <si>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</si>
  <si>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</si>
  <si>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</si>
  <si>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</si>
  <si>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</si>
  <si>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</si>
  <si>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</si>
  <si>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</si>
  <si>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</si>
  <si>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</si>
  <si>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</si>
  <si>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</si>
  <si>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</si>
  <si>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</si>
  <si>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</si>
  <si>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</si>
  <si>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</si>
  <si>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</si>
  <si>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</si>
  <si>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</si>
  <si>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</si>
  <si>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</si>
  <si>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</si>
  <si>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</si>
  <si>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</si>
  <si>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</si>
  <si>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</si>
  <si>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</si>
  <si>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</si>
  <si>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</si>
  <si>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</si>
  <si>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</si>
  <si>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</si>
  <si>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</si>
  <si>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</si>
  <si>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</si>
  <si>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</si>
  <si>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</si>
  <si>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</si>
  <si>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</si>
  <si>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</si>
  <si>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</si>
  <si>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</si>
  <si>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</si>
  <si>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</si>
  <si>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</si>
  <si>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</si>
  <si>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</si>
  <si>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</si>
  <si>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</si>
  <si>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</si>
  <si>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</si>
  <si>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</si>
  <si>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</si>
  <si>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</si>
  <si>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</si>
  <si>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</si>
  <si>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</si>
  <si>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</si>
  <si>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</si>
  <si>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</si>
  <si>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</si>
  <si>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</si>
  <si>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</si>
  <si>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</si>
  <si>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</si>
  <si>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</si>
  <si>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</si>
  <si>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</si>
  <si>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</si>
  <si>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</si>
  <si>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</si>
  <si>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</si>
  <si>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</si>
  <si>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</si>
  <si>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</si>
  <si>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</si>
  <si>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</si>
  <si>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</si>
  <si>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</si>
  <si>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</si>
  <si>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</si>
  <si>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</si>
  <si>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</si>
  <si>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</si>
  <si>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</si>
  <si>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</si>
  <si>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</si>
  <si>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</si>
  <si>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</si>
  <si>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</si>
  <si>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</si>
  <si>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</si>
  <si>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</si>
  <si>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</si>
  <si>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</si>
  <si>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</si>
  <si>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</si>
  <si>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</si>
  <si>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</si>
  <si>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</si>
  <si>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</si>
  <si>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</si>
  <si>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</si>
  <si>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</si>
  <si>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</si>
  <si>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</si>
  <si>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</si>
  <si>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</si>
  <si>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</si>
  <si>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</si>
  <si>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</si>
  <si>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</si>
  <si>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</si>
  <si>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</si>
  <si>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</si>
  <si>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</si>
  <si>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</si>
  <si>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</si>
  <si>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</si>
  <si>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</si>
  <si>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</si>
  <si>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</si>
  <si>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</si>
  <si>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</si>
  <si>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</si>
  <si>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</si>
  <si>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</si>
  <si>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</si>
  <si>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</si>
  <si>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</si>
  <si>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</si>
  <si>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</si>
  <si>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</si>
  <si>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</si>
  <si>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</si>
  <si>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</si>
  <si>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</si>
  <si>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</si>
  <si>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</si>
  <si>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</si>
  <si>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</si>
  <si>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</si>
  <si>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</si>
  <si>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</si>
  <si>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</si>
  <si>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</si>
  <si>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</si>
  <si>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</si>
  <si>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</si>
  <si>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</si>
  <si>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</si>
  <si>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</si>
  <si>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</si>
  <si>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</si>
  <si>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</si>
  <si>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</si>
  <si>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</si>
  <si>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</si>
  <si>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</si>
  <si>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</si>
  <si>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</si>
  <si>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</si>
  <si>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</si>
  <si>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</si>
  <si>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</si>
  <si>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</si>
  <si>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</si>
  <si>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</si>
  <si>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</si>
  <si>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</si>
  <si>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</si>
  <si>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</si>
  <si>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</si>
  <si>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</si>
  <si>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</si>
  <si>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</si>
  <si>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</si>
  <si>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</si>
  <si>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</si>
  <si>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</si>
  <si>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</si>
  <si>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</si>
  <si>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</si>
  <si>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</si>
  <si>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</si>
  <si>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</si>
  <si>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</si>
  <si>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</si>
  <si>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</si>
  <si>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</si>
  <si>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</si>
  <si>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</si>
  <si>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</si>
  <si>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</si>
  <si>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</si>
  <si>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</si>
  <si>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</si>
  <si>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</si>
  <si>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</si>
  <si>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</si>
  <si>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</si>
  <si>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</si>
  <si>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</si>
  <si>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</si>
  <si>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</si>
  <si>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</si>
  <si>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</si>
  <si>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</si>
  <si>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</si>
  <si>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</si>
  <si>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</si>
  <si>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</si>
  <si>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</si>
  <si>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</si>
  <si>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</si>
  <si>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</si>
  <si>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</si>
  <si>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</si>
  <si>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</si>
  <si>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</si>
  <si>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</si>
  <si>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</si>
  <si>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</si>
  <si>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</si>
  <si>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</si>
  <si>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</si>
  <si>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</si>
  <si>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</si>
  <si>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</si>
  <si>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</si>
  <si>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</si>
  <si>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</si>
  <si>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</si>
  <si>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</si>
  <si>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</si>
  <si>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</si>
  <si>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</si>
  <si>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</si>
  <si>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</si>
  <si>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</si>
  <si>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</si>
  <si>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</si>
  <si>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</si>
  <si>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</si>
  <si>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</si>
  <si>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</si>
  <si>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</si>
  <si>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</si>
  <si>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</si>
  <si>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</si>
  <si>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</si>
  <si>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</si>
  <si>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</si>
  <si>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</si>
  <si>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</si>
  <si>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</si>
  <si>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</si>
  <si>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</si>
  <si>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</si>
  <si>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</si>
  <si>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</si>
  <si>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</si>
  <si>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</si>
  <si>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</si>
  <si>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</si>
  <si>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</si>
  <si>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</si>
  <si>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</si>
  <si>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</si>
  <si>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</si>
  <si>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</si>
  <si>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</si>
  <si>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</si>
  <si>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</si>
  <si>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</si>
  <si>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</si>
  <si>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</si>
  <si>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</si>
  <si>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</si>
  <si>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</si>
  <si>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</si>
  <si>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</si>
  <si>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</si>
  <si>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</si>
  <si>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</si>
  <si>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</si>
  <si>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</si>
  <si>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</si>
  <si>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</si>
  <si>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</si>
  <si>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</si>
  <si>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</si>
  <si>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</si>
  <si>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</si>
  <si>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</si>
  <si>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</si>
  <si>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</si>
  <si>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</si>
  <si>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</si>
  <si>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</si>
  <si>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</si>
  <si>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</si>
  <si>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</si>
  <si>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</si>
  <si>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</si>
  <si>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</si>
  <si>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</si>
  <si>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</si>
  <si>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</si>
  <si>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</si>
  <si>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</si>
  <si>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</si>
  <si>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</si>
  <si>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</si>
  <si>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</si>
  <si>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</si>
  <si>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</si>
  <si>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</si>
  <si>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</si>
  <si>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</si>
  <si>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</si>
  <si>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</si>
  <si>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</si>
  <si>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</si>
  <si>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</si>
  <si>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</si>
  <si>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</si>
  <si>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</si>
  <si>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</si>
  <si>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</si>
  <si>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</si>
  <si>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</si>
  <si>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</si>
  <si>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</si>
  <si>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</si>
  <si>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</si>
  <si>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</si>
  <si>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</si>
  <si>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</si>
  <si>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</si>
  <si>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</si>
  <si>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</si>
  <si>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</si>
  <si>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</si>
  <si>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</si>
  <si>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</si>
  <si>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</si>
  <si>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</si>
  <si>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</si>
  <si>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</si>
  <si>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</si>
  <si>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</si>
  <si>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</si>
  <si>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</si>
  <si>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</si>
  <si>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</si>
  <si>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</si>
  <si>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</si>
  <si>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</si>
  <si>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</si>
  <si>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</si>
  <si>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</si>
  <si>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</si>
  <si>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</si>
  <si>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</si>
  <si>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</si>
  <si>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</si>
  <si>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</si>
  <si>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</si>
  <si>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</si>
  <si>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</si>
  <si>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</si>
  <si>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</si>
  <si>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</si>
  <si>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</si>
  <si>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</si>
  <si>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</si>
  <si>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</si>
  <si>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</si>
  <si>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</si>
  <si>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</si>
  <si>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</si>
  <si>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</si>
  <si>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</si>
  <si>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</si>
  <si>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</si>
  <si>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</si>
  <si>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</si>
  <si>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</si>
  <si>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</si>
  <si>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</si>
  <si>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</si>
  <si>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</si>
  <si>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</si>
  <si>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</si>
  <si>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</si>
  <si>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</si>
  <si>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</si>
  <si>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</si>
  <si>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</si>
  <si>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</si>
  <si>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</si>
  <si>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</si>
  <si>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</si>
  <si>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</si>
  <si>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</si>
  <si>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</si>
  <si>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</si>
  <si>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</si>
  <si>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</si>
  <si>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</si>
  <si>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</si>
  <si>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</si>
  <si>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</si>
  <si>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</si>
  <si>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</si>
  <si>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</si>
  <si>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</si>
  <si>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</si>
  <si>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</si>
  <si>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</si>
  <si>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</si>
  <si>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</si>
  <si>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</si>
  <si>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</si>
  <si>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</si>
  <si>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</si>
  <si>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</si>
  <si>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</si>
  <si>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</si>
  <si>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</si>
  <si>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</si>
  <si>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</si>
  <si>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</si>
  <si>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</si>
  <si>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</si>
  <si>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</si>
  <si>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</si>
  <si>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</si>
  <si>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</si>
  <si>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</si>
  <si>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</si>
  <si>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</si>
  <si>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</si>
  <si>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</si>
  <si>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</si>
  <si>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</si>
  <si>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</si>
  <si>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</si>
  <si>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</si>
  <si>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</si>
  <si>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</si>
  <si>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</si>
  <si>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</si>
  <si>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</si>
  <si>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</si>
  <si>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</si>
  <si>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</si>
  <si>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</si>
  <si>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</si>
  <si>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</si>
  <si>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</si>
  <si>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</si>
  <si>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</si>
  <si>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</si>
  <si>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</si>
  <si>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</si>
  <si>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</si>
  <si>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</si>
  <si>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</si>
  <si>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</si>
  <si>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</si>
  <si>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</si>
  <si>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</si>
  <si>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</si>
  <si>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</si>
  <si>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</si>
  <si>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</si>
  <si>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</si>
  <si>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</si>
  <si>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</si>
  <si>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</si>
  <si>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</si>
  <si>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</si>
  <si>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</si>
  <si>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</si>
  <si>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</si>
  <si>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</si>
  <si>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</si>
  <si>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</si>
  <si>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</si>
  <si>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</si>
  <si>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</si>
  <si>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</si>
  <si>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</si>
  <si>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</si>
  <si>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</si>
  <si>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</si>
  <si>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</si>
  <si>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</si>
  <si>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</si>
  <si>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</si>
  <si>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</si>
  <si>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</si>
  <si>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</si>
  <si>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</si>
  <si>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</si>
  <si>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</si>
  <si>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</si>
  <si>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</si>
  <si>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</si>
  <si>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</si>
  <si>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</si>
  <si>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</si>
  <si>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</si>
  <si>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</si>
  <si>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</si>
  <si>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</si>
  <si>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</si>
  <si>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</si>
  <si>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</si>
  <si>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</si>
  <si>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</si>
  <si>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</si>
  <si>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</si>
  <si>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</si>
  <si>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</si>
  <si>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</si>
  <si>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</si>
  <si>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</si>
  <si>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</si>
  <si>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</si>
  <si>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</si>
  <si>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</si>
  <si>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</si>
  <si>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</si>
  <si>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</si>
  <si>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</si>
  <si>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</si>
  <si>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</si>
  <si>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</si>
  <si>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</si>
  <si>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</si>
  <si>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</si>
  <si>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</si>
  <si>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</si>
  <si>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</si>
  <si>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</si>
  <si>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</si>
  <si>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</si>
  <si>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</si>
  <si>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</si>
  <si>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</si>
  <si>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</si>
  <si>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</si>
  <si>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</si>
  <si>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</si>
  <si>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</si>
  <si>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</si>
  <si>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</si>
  <si>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</si>
  <si>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</si>
  <si>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</si>
  <si>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</si>
  <si>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</si>
  <si>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</si>
  <si>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</si>
  <si>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</si>
  <si>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</si>
  <si>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</si>
  <si>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</si>
  <si>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</si>
  <si>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</si>
  <si>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</si>
  <si>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</si>
  <si>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</si>
  <si>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</si>
  <si>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</si>
  <si>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</si>
  <si>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</si>
  <si>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</si>
  <si>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</si>
  <si>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</si>
  <si>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</si>
  <si>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</si>
  <si>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</si>
  <si>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</si>
  <si>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</si>
  <si>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</si>
  <si>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</si>
  <si>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</si>
  <si>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</si>
  <si>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</si>
  <si>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</si>
  <si>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</si>
  <si>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</si>
  <si>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</si>
  <si>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</si>
  <si>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</si>
  <si>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</si>
  <si>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</si>
  <si>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</si>
  <si>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</si>
  <si>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</si>
  <si>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</si>
  <si>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</si>
  <si>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</si>
  <si>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</si>
  <si>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</si>
  <si>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</si>
  <si>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</si>
  <si>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</si>
  <si>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</si>
  <si>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</si>
  <si>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</si>
  <si>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</si>
  <si>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</si>
  <si>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</si>
  <si>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</si>
  <si>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</si>
  <si>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</si>
  <si>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</si>
  <si>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</si>
  <si>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</si>
  <si>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</si>
  <si>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</si>
  <si>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</si>
  <si>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</si>
  <si>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</si>
  <si>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</si>
  <si>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</si>
  <si>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</si>
  <si>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</si>
  <si>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</si>
  <si>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</si>
  <si>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</si>
  <si>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</si>
  <si>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</si>
  <si>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</si>
  <si>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</si>
  <si>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</si>
  <si>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</si>
  <si>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</si>
  <si>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</si>
  <si>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</si>
  <si>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</si>
  <si>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</si>
  <si>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</si>
  <si>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</si>
  <si>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</si>
  <si>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</si>
  <si>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</si>
  <si>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</si>
  <si>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</si>
  <si>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</si>
  <si>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</si>
  <si>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</si>
  <si>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</si>
  <si>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</si>
  <si>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</si>
  <si>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</si>
  <si>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</si>
  <si>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</si>
  <si>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</si>
  <si>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</si>
  <si>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</si>
  <si>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</si>
  <si>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</si>
  <si>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</si>
  <si>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</si>
  <si>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</si>
  <si>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</si>
  <si>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</si>
  <si>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</si>
  <si>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</si>
  <si>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</si>
  <si>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</si>
  <si>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</si>
  <si>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</si>
  <si>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</si>
  <si>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</si>
  <si>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</si>
  <si>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</si>
  <si>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</si>
  <si>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</si>
  <si>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</si>
  <si>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</si>
  <si>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</si>
  <si>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</si>
  <si>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</si>
  <si>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</si>
  <si>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</si>
  <si>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</si>
  <si>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</si>
  <si>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</si>
  <si>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</si>
  <si>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</si>
  <si>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</si>
  <si>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</si>
  <si>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</si>
  <si>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</si>
  <si>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</si>
  <si>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</si>
  <si>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</si>
  <si>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</si>
  <si>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</si>
  <si>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</si>
  <si>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</si>
  <si>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</si>
  <si>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</si>
  <si>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</si>
  <si>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</si>
  <si>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</si>
  <si>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</si>
  <si>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</si>
  <si>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</si>
  <si>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</si>
  <si>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</si>
  <si>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</si>
  <si>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</si>
  <si>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</si>
  <si>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</si>
  <si>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</si>
  <si>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</si>
  <si>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</si>
  <si>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</si>
  <si>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</si>
  <si>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</si>
  <si>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</si>
  <si>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</si>
  <si>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</si>
  <si>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</si>
  <si>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</si>
  <si>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</si>
  <si>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</si>
  <si>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</si>
  <si>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</si>
  <si>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</si>
  <si>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</si>
  <si>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</si>
  <si>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</si>
  <si>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</si>
  <si>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</si>
  <si>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</si>
  <si>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</si>
  <si>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</si>
  <si>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</si>
  <si>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</si>
  <si>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</si>
  <si>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</si>
  <si>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</si>
  <si>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</si>
  <si>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</si>
  <si>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</si>
  <si>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</si>
  <si>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</si>
  <si>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</si>
  <si>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</si>
  <si>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</si>
  <si>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</si>
  <si>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</si>
  <si>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</si>
  <si>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</si>
  <si>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</si>
  <si>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</si>
  <si>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</si>
  <si>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</si>
  <si>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</si>
  <si>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</si>
  <si>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</si>
  <si>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</si>
  <si>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</si>
  <si>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</si>
  <si>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</si>
  <si>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</si>
  <si>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</si>
  <si>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</si>
  <si>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</si>
  <si>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</si>
  <si>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</si>
  <si>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</si>
  <si>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</si>
  <si>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</si>
  <si>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</si>
  <si>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</si>
  <si>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</si>
  <si>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</si>
  <si>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</si>
  <si>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</si>
  <si>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</si>
  <si>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</si>
  <si>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</si>
  <si>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</si>
  <si>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</si>
  <si>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</si>
  <si>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</si>
  <si>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</si>
  <si>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</si>
  <si>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</si>
  <si>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</si>
  <si>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</si>
  <si>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</si>
  <si>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</si>
  <si>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</si>
  <si>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</si>
  <si>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</si>
  <si>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</si>
  <si>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</si>
  <si>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</si>
  <si>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</si>
  <si>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</si>
  <si>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</si>
  <si>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</si>
  <si>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</si>
  <si>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</si>
  <si>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</si>
  <si>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</si>
  <si>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</si>
  <si>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</si>
  <si>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</si>
  <si>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</si>
  <si>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</si>
  <si>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</si>
  <si>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</si>
  <si>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</si>
  <si>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</si>
  <si>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</si>
  <si>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</si>
  <si>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</si>
  <si>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</si>
  <si>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</si>
  <si>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</si>
  <si>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</si>
  <si>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</si>
  <si>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</si>
  <si>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</si>
  <si>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</si>
  <si>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</si>
  <si>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</si>
  <si>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</si>
  <si>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</si>
  <si>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</si>
  <si>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</si>
  <si>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</si>
  <si>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</si>
  <si>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</si>
  <si>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</si>
  <si>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</si>
  <si>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</si>
  <si>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</si>
  <si>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</si>
  <si>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</si>
  <si>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</si>
  <si>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</si>
  <si>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</si>
  <si>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</si>
  <si>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</si>
  <si>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</si>
  <si>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</si>
  <si>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</si>
  <si>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</si>
  <si>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</si>
  <si>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</si>
  <si>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</si>
  <si>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</si>
  <si>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</si>
  <si>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</si>
  <si>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</si>
  <si>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</si>
  <si>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</si>
  <si>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</si>
  <si>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</si>
  <si>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</si>
  <si>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</si>
  <si>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</si>
  <si>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</si>
  <si>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</si>
  <si>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</si>
  <si>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</si>
  <si>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</si>
  <si>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</si>
  <si>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</si>
  <si>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</si>
  <si>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</si>
  <si>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</si>
  <si>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</si>
  <si>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</si>
  <si>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</si>
  <si>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</si>
  <si>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</si>
  <si>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</si>
  <si>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</si>
  <si>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</si>
  <si>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</si>
  <si>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</si>
  <si>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</si>
  <si>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</si>
  <si>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</si>
  <si>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</si>
  <si>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</si>
  <si>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</si>
  <si>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</si>
  <si>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</si>
  <si>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</si>
  <si>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</si>
  <si>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</si>
  <si>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</si>
  <si>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</si>
  <si>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</si>
  <si>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</si>
  <si>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</si>
  <si>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</si>
  <si>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</si>
  <si>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</si>
  <si>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</si>
  <si>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</si>
  <si>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</si>
  <si>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</si>
  <si>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</si>
  <si>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</si>
  <si>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</si>
  <si>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</si>
  <si>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</si>
  <si>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</si>
  <si>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</si>
  <si>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</si>
  <si>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</si>
  <si>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</si>
  <si>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</si>
  <si>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</si>
  <si>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</si>
  <si>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</si>
  <si>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</si>
  <si>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</si>
  <si>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</si>
  <si>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</si>
  <si>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</si>
  <si>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</si>
  <si>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</si>
  <si>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</si>
  <si>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</si>
  <si>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</si>
  <si>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</si>
  <si>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</si>
  <si>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</si>
  <si>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</si>
  <si>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</si>
  <si>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</si>
  <si>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</si>
  <si>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</si>
  <si>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</si>
  <si>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</si>
  <si>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</si>
  <si>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</si>
  <si>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</si>
  <si>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</si>
  <si>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</si>
  <si>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</si>
  <si>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</si>
  <si>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</si>
  <si>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</si>
  <si>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</si>
  <si>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</si>
  <si>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</si>
  <si>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</si>
  <si>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</si>
  <si>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</si>
  <si>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</si>
  <si>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</si>
  <si>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</si>
  <si>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</si>
  <si>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</si>
  <si>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</si>
  <si>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</si>
  <si>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</si>
  <si>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</si>
  <si>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</si>
  <si>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</si>
  <si>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</si>
  <si>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</si>
  <si>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</si>
  <si>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</si>
  <si>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</si>
  <si>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</si>
  <si>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</si>
  <si>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</si>
  <si>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</si>
  <si>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</si>
  <si>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</si>
  <si>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</si>
  <si>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</si>
  <si>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</si>
  <si>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</si>
  <si>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</si>
  <si>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</si>
  <si>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</si>
  <si>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</si>
  <si>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</si>
  <si>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</si>
  <si>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</si>
  <si>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</si>
  <si>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</si>
  <si>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</si>
  <si>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</si>
  <si>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</si>
  <si>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</si>
  <si>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</si>
  <si>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</si>
  <si>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</si>
  <si>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</si>
  <si>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</si>
  <si>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</si>
  <si>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</si>
  <si>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</si>
  <si>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</si>
  <si>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</si>
  <si>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</si>
  <si>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</si>
  <si>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</si>
  <si>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</si>
  <si>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</si>
  <si>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</si>
  <si>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</si>
  <si>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</si>
  <si>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</si>
  <si>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</si>
  <si>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</si>
  <si>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</si>
  <si>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</si>
  <si>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</si>
  <si>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</si>
  <si>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</si>
  <si>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</si>
  <si>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</si>
  <si>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</si>
  <si>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</si>
  <si>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</si>
  <si>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</si>
  <si>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</si>
  <si>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</si>
  <si>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</si>
  <si>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</si>
  <si>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</si>
  <si>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</si>
  <si>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</si>
  <si>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</si>
  <si>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</si>
  <si>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</si>
  <si>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</si>
  <si>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</si>
  <si>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</si>
  <si>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</si>
  <si>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</si>
  <si>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</si>
  <si>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</si>
  <si>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</si>
  <si>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</si>
  <si>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</si>
  <si>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</si>
  <si>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</si>
  <si>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</si>
  <si>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</si>
  <si>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</si>
  <si>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</si>
  <si>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</si>
  <si>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</si>
  <si>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</si>
  <si>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</si>
  <si>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</si>
  <si>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</si>
  <si>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</si>
  <si>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</si>
  <si>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</si>
  <si>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</si>
  <si>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</si>
  <si>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</si>
  <si>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</si>
  <si>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</si>
  <si>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</si>
  <si>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</si>
  <si>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</si>
  <si>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</si>
  <si>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</si>
  <si>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</si>
  <si>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</si>
  <si>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</si>
  <si>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</si>
  <si>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</si>
  <si>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</si>
  <si>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</si>
  <si>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</si>
  <si>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</si>
  <si>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</si>
  <si>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</si>
  <si>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</si>
  <si>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</si>
  <si>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</si>
  <si>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</si>
  <si>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</si>
  <si>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</si>
  <si>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</si>
  <si>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</si>
  <si>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</si>
  <si>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</si>
  <si>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</si>
  <si>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</si>
  <si>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</si>
  <si>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</si>
  <si>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</si>
  <si>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</si>
  <si>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</si>
  <si>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</si>
  <si>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</si>
  <si>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</si>
  <si>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</si>
  <si>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</si>
  <si>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</si>
  <si>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</si>
  <si>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</si>
  <si>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</si>
  <si>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</si>
  <si>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</si>
  <si>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</si>
  <si>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</si>
  <si>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</si>
  <si>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</si>
  <si>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</si>
  <si>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</si>
  <si>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</si>
  <si>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</si>
  <si>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</si>
  <si>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</si>
  <si>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</si>
  <si>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</si>
  <si>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</si>
  <si>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</si>
  <si>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</si>
  <si>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</si>
  <si>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</si>
  <si>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</si>
  <si>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</si>
  <si>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</si>
  <si>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</si>
  <si>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</si>
  <si>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</si>
  <si>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</si>
  <si>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</si>
  <si>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</si>
  <si>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</si>
  <si>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</si>
  <si>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</si>
  <si>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</si>
  <si>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</si>
  <si>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</si>
  <si>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</si>
  <si>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</si>
  <si>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</si>
  <si>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</si>
  <si>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</si>
  <si>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</si>
  <si>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</si>
  <si>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</si>
  <si>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</si>
  <si>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</si>
  <si>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</si>
  <si>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</si>
  <si>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</si>
  <si>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</si>
  <si>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</si>
  <si>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</si>
  <si>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</si>
  <si>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</si>
  <si>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</si>
  <si>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</si>
  <si>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</si>
  <si>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</si>
  <si>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</si>
  <si>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</si>
  <si>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</si>
  <si>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</si>
  <si>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</si>
  <si>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</si>
  <si>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</si>
  <si>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</si>
  <si>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</si>
  <si>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</si>
  <si>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</si>
  <si>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</si>
  <si>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</si>
  <si>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</si>
  <si>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</si>
  <si>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</si>
  <si>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</si>
  <si>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</si>
  <si>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</si>
  <si>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</si>
  <si>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</si>
  <si>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</si>
  <si>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</si>
  <si>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</si>
  <si>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</si>
  <si>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</si>
  <si>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</si>
  <si>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</si>
  <si>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</si>
  <si>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</si>
  <si>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</si>
  <si>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</si>
  <si>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</si>
  <si>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</si>
  <si>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</si>
  <si>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</si>
  <si>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</si>
  <si>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</si>
  <si>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</si>
  <si>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</si>
  <si>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</si>
  <si>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</si>
  <si>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</si>
  <si>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</si>
  <si>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</si>
  <si>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</si>
  <si>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</si>
  <si>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</si>
  <si>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</si>
  <si>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</si>
  <si>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</si>
  <si>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</si>
  <si>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</si>
  <si>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</si>
  <si>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</si>
  <si>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</si>
  <si>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</si>
  <si>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</si>
  <si>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</si>
  <si>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</si>
  <si>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</si>
  <si>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</si>
  <si>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</si>
  <si>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</si>
  <si>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</si>
  <si>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</si>
  <si>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</si>
  <si>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</si>
  <si>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</si>
  <si>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</si>
  <si>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</si>
  <si>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</si>
  <si>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</si>
  <si>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</si>
  <si>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</si>
  <si>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</si>
  <si>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</si>
  <si>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</si>
  <si>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</si>
  <si>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</si>
  <si>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</si>
  <si>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</si>
  <si>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</si>
  <si>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</si>
  <si>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</si>
  <si>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</si>
  <si>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</si>
  <si>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</si>
  <si>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</si>
  <si>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</si>
  <si>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</si>
  <si>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</si>
  <si>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</si>
  <si>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</si>
  <si>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</si>
  <si>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</si>
  <si>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</si>
  <si>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</si>
  <si>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</si>
  <si>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</si>
  <si>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</si>
  <si>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</si>
  <si>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</si>
  <si>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</si>
  <si>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</si>
  <si>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</si>
  <si>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</si>
  <si>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</si>
  <si>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</si>
  <si>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</si>
  <si>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</si>
  <si>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</si>
  <si>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</si>
  <si>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</si>
  <si>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</si>
  <si>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</si>
  <si>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</si>
  <si>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</si>
  <si>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</si>
  <si>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</si>
  <si>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</si>
  <si>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</si>
  <si>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</si>
  <si>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</si>
  <si>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</si>
  <si>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</si>
  <si>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</si>
  <si>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</si>
  <si>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</si>
  <si>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</si>
  <si>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</si>
  <si>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</si>
  <si>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</si>
  <si>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</si>
  <si>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</si>
  <si>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</si>
  <si>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</si>
  <si>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</si>
  <si>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</si>
  <si>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</si>
  <si>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</si>
  <si>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</si>
  <si>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</si>
  <si>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</si>
  <si>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</si>
  <si>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</si>
  <si>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</si>
  <si>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</si>
  <si>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</si>
  <si>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</si>
  <si>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</si>
  <si>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</si>
  <si>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</si>
  <si>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</si>
  <si>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</si>
  <si>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</si>
  <si>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</si>
  <si>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</si>
  <si>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</si>
  <si>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</si>
  <si>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</si>
  <si>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</si>
  <si>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</si>
  <si>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</si>
  <si>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</si>
  <si>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</si>
  <si>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</si>
  <si>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</si>
  <si>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</si>
  <si>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</si>
  <si>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</si>
  <si>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</si>
  <si>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</si>
  <si>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</si>
  <si>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</si>
  <si>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</si>
  <si>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</si>
  <si>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</si>
  <si>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</si>
  <si>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</si>
  <si>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</si>
  <si>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</si>
  <si>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</si>
  <si>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</si>
  <si>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</si>
  <si>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</si>
  <si>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</si>
  <si>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</si>
  <si>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</si>
  <si>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</si>
  <si>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</si>
  <si>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</si>
  <si>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</si>
  <si>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</si>
  <si>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</si>
  <si>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</si>
  <si>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</si>
  <si>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</si>
  <si>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</si>
  <si>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</si>
  <si>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</si>
  <si>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</si>
  <si>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</si>
  <si>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</si>
  <si>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</si>
  <si>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</si>
  <si>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</si>
  <si>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</si>
  <si>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</si>
  <si>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</si>
  <si>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</si>
  <si>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</si>
  <si>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</si>
  <si>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</si>
  <si>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</si>
  <si>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</si>
  <si>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</si>
  <si>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</si>
  <si>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</si>
  <si>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</si>
  <si>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</si>
  <si>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</si>
  <si>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</si>
  <si>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</si>
  <si>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</si>
  <si>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</si>
  <si>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</si>
  <si>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</si>
  <si>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</si>
  <si>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</si>
  <si>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</si>
  <si>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</si>
  <si>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</si>
  <si>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</si>
  <si>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</si>
  <si>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</si>
  <si>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</si>
  <si>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</si>
  <si>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</si>
  <si>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</si>
  <si>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</si>
  <si>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</si>
  <si>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</si>
  <si>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</si>
  <si>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</si>
  <si>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</si>
  <si>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</si>
  <si>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</si>
  <si>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</si>
  <si>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</si>
  <si>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</si>
  <si>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</si>
  <si>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</si>
  <si>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</si>
  <si>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</si>
  <si>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</si>
  <si>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</si>
  <si>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</si>
  <si>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</si>
  <si>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</si>
  <si>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</si>
  <si>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</si>
  <si>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</si>
  <si>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</si>
  <si>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</si>
  <si>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</si>
  <si>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</si>
  <si>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</si>
  <si>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</si>
  <si>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</si>
  <si>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</si>
  <si>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</si>
  <si>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</si>
  <si>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</si>
  <si>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</si>
  <si>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</si>
  <si>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</si>
  <si>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</si>
  <si>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</si>
  <si>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</si>
  <si>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</si>
  <si>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</si>
  <si>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</si>
  <si>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</si>
  <si>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</si>
  <si>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</si>
  <si>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</si>
  <si>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</si>
  <si>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</si>
  <si>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</si>
  <si>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</si>
  <si>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</si>
  <si>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</si>
  <si>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</si>
  <si>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</si>
  <si>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</si>
  <si>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</si>
  <si>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</si>
  <si>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</si>
  <si>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</si>
  <si>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</si>
  <si>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</si>
  <si>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</si>
  <si>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</si>
  <si>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</si>
  <si>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</si>
  <si>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</si>
  <si>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</si>
  <si>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</si>
  <si>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</si>
  <si>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</si>
  <si>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</si>
  <si>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</si>
  <si>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</si>
  <si>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</si>
  <si>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</si>
  <si>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</si>
  <si>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</si>
  <si>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</si>
  <si>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</si>
  <si>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</si>
  <si>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</si>
  <si>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</si>
  <si>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</si>
  <si>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</si>
  <si>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</si>
  <si>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</si>
  <si>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</si>
  <si>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</si>
  <si>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</si>
  <si>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</si>
  <si>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</si>
  <si>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</si>
  <si>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</si>
  <si>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</si>
  <si>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</si>
  <si>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</si>
  <si>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</si>
  <si>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</si>
  <si>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</si>
  <si>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</si>
  <si>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</si>
  <si>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</si>
  <si>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</si>
  <si>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</si>
  <si>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</si>
  <si>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</si>
  <si>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</si>
  <si>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</si>
  <si>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</si>
  <si>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</si>
  <si>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</si>
  <si>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</si>
  <si>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</si>
  <si>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</si>
  <si>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</si>
  <si>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</si>
  <si>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</si>
  <si>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</si>
  <si>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</si>
  <si>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</si>
  <si>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</si>
  <si>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</si>
  <si>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</si>
  <si>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</si>
  <si>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</si>
  <si>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</si>
  <si>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</si>
  <si>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</si>
  <si>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</si>
  <si>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</si>
  <si>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</si>
  <si>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</si>
  <si>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</si>
  <si>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</si>
  <si>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</si>
  <si>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</si>
  <si>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</si>
  <si>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</si>
  <si>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</si>
  <si>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</si>
  <si>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</si>
  <si>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</si>
  <si>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</si>
  <si>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</si>
  <si>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</si>
  <si>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</si>
  <si>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</si>
  <si>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</si>
  <si>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</si>
  <si>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</si>
  <si>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</si>
  <si>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</si>
  <si>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</si>
  <si>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</si>
  <si>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</si>
  <si>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</si>
  <si>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</si>
  <si>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</si>
  <si>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</si>
  <si>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</si>
  <si>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</si>
  <si>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</si>
  <si>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</si>
  <si>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</si>
  <si>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</si>
  <si>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</si>
  <si>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</si>
  <si>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</si>
  <si>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</si>
  <si>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</si>
  <si>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</si>
  <si>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</si>
  <si>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</si>
  <si>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</si>
  <si>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</si>
  <si>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</si>
  <si>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</si>
  <si>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</si>
  <si>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</si>
  <si>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</si>
  <si>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</si>
  <si>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</si>
  <si>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</si>
  <si>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</si>
  <si>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</si>
  <si>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</si>
  <si>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</si>
  <si>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</si>
  <si>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</si>
  <si>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</si>
  <si>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</si>
  <si>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</si>
  <si>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</si>
  <si>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</si>
  <si>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</si>
  <si>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</si>
  <si>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</si>
  <si>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</si>
  <si>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</si>
  <si>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</si>
  <si>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</si>
  <si>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</si>
  <si>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</si>
  <si>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</si>
  <si>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</si>
  <si>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</si>
  <si>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</si>
  <si>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</si>
  <si>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</si>
  <si>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</si>
  <si>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</si>
  <si>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</si>
  <si>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</si>
  <si>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</si>
  <si>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</si>
  <si>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</si>
  <si>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</si>
  <si>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</si>
  <si>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</si>
  <si>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</si>
  <si>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</si>
  <si>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</si>
  <si>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</si>
  <si>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</si>
  <si>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</si>
  <si>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</si>
  <si>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</si>
  <si>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</si>
  <si>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</si>
  <si>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</si>
  <si>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</si>
  <si>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</si>
  <si>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</si>
  <si>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</si>
  <si>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</si>
  <si>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</si>
  <si>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</si>
  <si>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</si>
  <si>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</si>
  <si>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</si>
  <si>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</si>
  <si>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</si>
  <si>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</si>
  <si>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</si>
  <si>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</si>
  <si>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</si>
  <si>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</si>
  <si>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</si>
  <si>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</si>
  <si>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</si>
  <si>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</si>
  <si>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</si>
  <si>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</si>
  <si>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</si>
  <si>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</si>
  <si>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</si>
  <si>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</si>
  <si>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</si>
  <si>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</si>
  <si>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</si>
  <si>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</si>
  <si>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</si>
  <si>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</si>
  <si>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</si>
  <si>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</si>
  <si>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</si>
  <si>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</si>
  <si>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</si>
  <si>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</si>
  <si>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</si>
  <si>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</si>
  <si>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</si>
  <si>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</si>
  <si>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</si>
  <si>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</si>
  <si>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</si>
  <si>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</si>
  <si>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</si>
  <si>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</si>
  <si>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</si>
  <si>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</si>
  <si>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</si>
  <si>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</si>
  <si>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</si>
  <si>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</si>
  <si>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</si>
  <si>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</si>
  <si>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</si>
  <si>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</si>
  <si>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</si>
  <si>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</si>
  <si>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</si>
  <si>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</si>
  <si>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</si>
  <si>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</si>
  <si>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</si>
  <si>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</si>
  <si>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</si>
  <si>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</si>
  <si>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</si>
  <si>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</si>
  <si>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</si>
  <si>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</si>
  <si>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</si>
  <si>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</si>
  <si>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</si>
  <si>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</si>
  <si>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</si>
  <si>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</si>
  <si>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</si>
  <si>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</si>
  <si>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</si>
  <si>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</si>
  <si>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</si>
  <si>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</si>
  <si>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</si>
  <si>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</si>
  <si>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</si>
  <si>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</si>
  <si>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</si>
  <si>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</si>
  <si>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</si>
  <si>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</si>
  <si>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</si>
  <si>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</si>
  <si>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</si>
  <si>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</si>
  <si>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</si>
  <si>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</si>
  <si>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</si>
  <si>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</si>
  <si>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</si>
  <si>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</si>
  <si>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</si>
  <si>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</si>
  <si>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</si>
  <si>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</si>
  <si>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</si>
  <si>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</si>
  <si>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</si>
  <si>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</si>
  <si>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</si>
  <si>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</si>
  <si>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</si>
  <si>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</si>
  <si>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</si>
  <si>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</si>
  <si>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</si>
  <si>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</si>
  <si>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</si>
  <si>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</si>
  <si>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</si>
  <si>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</si>
  <si>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</si>
  <si>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</si>
  <si>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</si>
  <si>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</si>
  <si>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</si>
  <si>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</si>
  <si>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</si>
  <si>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</si>
  <si>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</si>
  <si>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</si>
  <si>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</si>
  <si>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</si>
  <si>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</si>
  <si>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</si>
  <si>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</si>
  <si>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</si>
  <si>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</si>
  <si>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</si>
  <si>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</si>
  <si>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</si>
  <si>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</si>
  <si>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</si>
  <si>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</si>
  <si>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</si>
  <si>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</si>
  <si>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</si>
  <si>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</si>
  <si>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</si>
  <si>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</si>
  <si>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</si>
  <si>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</si>
  <si>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</si>
  <si>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</si>
  <si>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</si>
  <si>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</si>
  <si>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</si>
  <si>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</si>
  <si>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</si>
  <si>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</si>
  <si>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</si>
  <si>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</si>
  <si>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</si>
  <si>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</si>
  <si>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</si>
  <si>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</si>
  <si>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</si>
  <si>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</si>
  <si>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</si>
  <si>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</si>
  <si>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</si>
  <si>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</si>
  <si>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</si>
  <si>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</si>
  <si>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</si>
  <si>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</si>
  <si>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</si>
  <si>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</si>
  <si>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</si>
  <si>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</si>
  <si>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</si>
  <si>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</si>
  <si>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</si>
  <si>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</si>
  <si>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</si>
  <si>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</si>
  <si>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</si>
  <si>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</si>
  <si>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</si>
  <si>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</si>
  <si>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</si>
  <si>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</si>
  <si>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</si>
  <si>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</si>
  <si>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</si>
  <si>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</si>
  <si>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</si>
  <si>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</si>
  <si>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</si>
  <si>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</si>
  <si>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</si>
  <si>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</si>
  <si>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</si>
  <si>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</si>
  <si>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</si>
  <si>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</si>
  <si>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</si>
  <si>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</si>
  <si>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</si>
  <si>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</si>
  <si>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</si>
  <si>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</si>
  <si>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</si>
  <si>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</si>
  <si>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</si>
  <si>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</si>
  <si>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</si>
  <si>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</si>
  <si>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</si>
  <si>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</si>
  <si>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</si>
  <si>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</si>
  <si>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</si>
  <si>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</si>
  <si>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</si>
  <si>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</si>
  <si>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</si>
  <si>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</si>
  <si>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</si>
  <si>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</si>
  <si>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</si>
  <si>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</si>
  <si>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</si>
  <si>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</si>
  <si>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</si>
  <si>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</si>
  <si>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</si>
  <si>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</si>
  <si>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</si>
  <si>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</si>
  <si>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</si>
  <si>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</si>
  <si>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</si>
  <si>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</si>
  <si>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</si>
  <si>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</si>
  <si>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</si>
  <si>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</si>
  <si>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</si>
  <si>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</si>
  <si>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</si>
  <si>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</si>
  <si>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</si>
  <si>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</si>
  <si>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</si>
  <si>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</si>
  <si>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</si>
  <si>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</si>
  <si>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</si>
  <si>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</si>
  <si>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</si>
  <si>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</si>
  <si>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</si>
  <si>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</si>
  <si>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</si>
  <si>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</si>
  <si>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</si>
  <si>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</si>
  <si>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</si>
  <si>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</si>
  <si>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</si>
  <si>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</si>
  <si>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</si>
  <si>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</si>
  <si>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</si>
  <si>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</si>
  <si>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</si>
  <si>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</si>
  <si>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</si>
  <si>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</si>
  <si>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</si>
  <si>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</si>
  <si>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</si>
  <si>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</si>
  <si>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</si>
  <si>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</si>
  <si>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</si>
  <si>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</si>
  <si>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</si>
  <si>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</si>
  <si>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</si>
  <si>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</si>
  <si>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</si>
  <si>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</si>
  <si>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</si>
  <si>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</si>
  <si>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</si>
  <si>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</si>
  <si>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</si>
  <si>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</si>
  <si>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</si>
  <si>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</si>
  <si>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</si>
  <si>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</si>
  <si>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</si>
  <si>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</si>
  <si>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</si>
  <si>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</si>
  <si>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</si>
  <si>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</si>
  <si>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</si>
  <si>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</si>
  <si>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</si>
  <si>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</si>
  <si>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</si>
  <si>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</si>
  <si>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</si>
  <si>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</si>
  <si>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</si>
  <si>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</si>
  <si>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</si>
  <si>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</si>
  <si>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</si>
  <si>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</si>
  <si>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</si>
  <si>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</si>
  <si>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</si>
  <si>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</si>
  <si>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</si>
  <si>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</si>
  <si>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</si>
  <si>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</si>
  <si>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</si>
  <si>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</si>
  <si>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</si>
  <si>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</si>
  <si>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</si>
  <si>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</si>
  <si>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</si>
  <si>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</si>
  <si>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</si>
  <si>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</si>
  <si>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</si>
  <si>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</si>
  <si>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</si>
  <si>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</si>
  <si>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</si>
  <si>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</si>
  <si>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</si>
  <si>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</si>
  <si>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</si>
  <si>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</si>
  <si>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</si>
  <si>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</si>
  <si>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</si>
  <si>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</si>
  <si>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</si>
  <si>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</si>
  <si>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</si>
  <si>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</si>
  <si>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</si>
  <si>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</si>
  <si>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</si>
  <si>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</si>
  <si>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</si>
  <si>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</si>
  <si>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</si>
  <si>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</si>
  <si>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</si>
  <si>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</si>
  <si>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</si>
  <si>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</si>
  <si>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</si>
  <si>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</si>
  <si>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</si>
  <si>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</si>
  <si>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</si>
  <si>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</si>
  <si>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</si>
  <si>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</si>
  <si>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</si>
  <si>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</si>
  <si>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</si>
  <si>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</si>
  <si>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</si>
  <si>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</si>
  <si>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</si>
  <si>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</si>
  <si>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</si>
  <si>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</si>
  <si>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</si>
  <si>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</si>
  <si>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</si>
  <si>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</si>
  <si>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</si>
  <si>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</si>
  <si>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</si>
  <si>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</si>
  <si>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</si>
  <si>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</si>
  <si>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</si>
  <si>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</si>
  <si>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</si>
  <si>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</si>
  <si>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</si>
  <si>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</si>
  <si>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</si>
  <si>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</si>
  <si>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</si>
  <si>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</si>
  <si>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</si>
  <si>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</si>
  <si>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</si>
  <si>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</si>
  <si>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</si>
  <si>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</si>
  <si>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</si>
  <si>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</si>
  <si>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</si>
  <si>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</si>
  <si>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</si>
  <si>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</si>
  <si>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</si>
  <si>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</si>
  <si>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</si>
  <si>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</si>
  <si>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</si>
  <si>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</si>
  <si>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</si>
  <si>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</si>
  <si>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</si>
  <si>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</si>
  <si>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</si>
  <si>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</si>
  <si>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</si>
  <si>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</si>
  <si>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</si>
  <si>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</si>
  <si>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</si>
  <si>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</si>
  <si>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</si>
  <si>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</si>
  <si>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</si>
  <si>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</si>
  <si>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</si>
  <si>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</si>
  <si>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</si>
  <si>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</si>
  <si>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</si>
  <si>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</si>
  <si>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</si>
  <si>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</si>
  <si>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</si>
  <si>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</si>
  <si>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</si>
  <si>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</si>
  <si>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</si>
  <si>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</si>
  <si>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</si>
  <si>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</si>
  <si>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</si>
  <si>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</si>
  <si>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</si>
  <si>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</si>
  <si>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</si>
  <si>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</si>
  <si>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</si>
  <si>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</si>
  <si>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</si>
  <si>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</si>
  <si>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</si>
  <si>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</si>
  <si>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</si>
  <si>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</si>
  <si>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</si>
  <si>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</si>
  <si>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</si>
  <si>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</si>
  <si>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</si>
  <si>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</si>
  <si>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</si>
  <si>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</si>
  <si>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</si>
  <si>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</si>
  <si>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</si>
  <si>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</si>
  <si>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</si>
  <si>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</si>
  <si>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</si>
  <si>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</si>
  <si>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</si>
  <si>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</si>
  <si>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</si>
  <si>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</si>
  <si>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</si>
  <si>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</si>
  <si>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</si>
  <si>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</si>
  <si>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</si>
  <si>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</si>
  <si>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</si>
  <si>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</si>
  <si>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</si>
  <si>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</si>
  <si>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</si>
  <si>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</si>
  <si>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</si>
  <si>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</si>
  <si>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</si>
  <si>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</si>
  <si>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</si>
  <si>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</si>
  <si>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</si>
  <si>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</si>
  <si>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</si>
  <si>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</si>
  <si>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</si>
  <si>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</si>
  <si>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</si>
  <si>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</si>
  <si>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</si>
  <si>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</si>
  <si>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</si>
  <si>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</si>
  <si>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</si>
  <si>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</si>
  <si>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</si>
  <si>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</si>
  <si>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</si>
  <si>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</si>
  <si>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</si>
  <si>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</si>
  <si>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</si>
  <si>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</si>
  <si>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</si>
  <si>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</si>
  <si>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</si>
  <si>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</si>
  <si>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</si>
  <si>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</si>
  <si>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</si>
  <si>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</si>
  <si>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</si>
  <si>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</si>
  <si>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</si>
  <si>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</si>
  <si>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</si>
  <si>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</si>
  <si>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</si>
  <si>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</si>
  <si>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</si>
  <si>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</si>
  <si>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</si>
  <si>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</si>
  <si>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</si>
  <si>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</si>
  <si>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</si>
  <si>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</si>
  <si>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</si>
  <si>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</si>
  <si>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</si>
  <si>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</si>
  <si>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</si>
  <si>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</si>
  <si>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</si>
  <si>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</si>
  <si>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</si>
  <si>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</si>
  <si>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</si>
  <si>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</si>
  <si>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</si>
  <si>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</si>
  <si>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</si>
  <si>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</si>
  <si>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</si>
  <si>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</si>
  <si>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</si>
  <si>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</si>
  <si>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</si>
  <si>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</si>
  <si>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</si>
  <si>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</si>
  <si>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</si>
  <si>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</si>
  <si>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</si>
  <si>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</si>
  <si>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</si>
  <si>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</si>
  <si>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</si>
  <si>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</si>
  <si>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</si>
  <si>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</si>
  <si>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</si>
  <si>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</si>
  <si>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</si>
  <si>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</si>
  <si>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</si>
  <si>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</si>
  <si>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</si>
  <si>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</si>
  <si>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</si>
  <si>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</si>
  <si>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</si>
  <si>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</si>
  <si>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</si>
  <si>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</si>
  <si>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</si>
  <si>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</si>
  <si>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</si>
  <si>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</si>
  <si>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</si>
  <si>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</si>
  <si>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</si>
  <si>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</si>
  <si>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</si>
  <si>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</si>
  <si>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</si>
  <si>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</si>
  <si>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</si>
  <si>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</si>
  <si>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</si>
  <si>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</si>
  <si>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</si>
  <si>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</si>
  <si>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</si>
  <si>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</si>
  <si>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</si>
  <si>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</si>
  <si>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</si>
  <si>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</si>
  <si>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</si>
  <si>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</si>
  <si>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</si>
  <si>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</si>
  <si>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</si>
  <si>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</si>
  <si>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</si>
  <si>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</si>
  <si>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</si>
  <si>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</si>
  <si>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</si>
  <si>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</si>
  <si>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</si>
  <si>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</si>
  <si>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</si>
  <si>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</si>
  <si>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</si>
  <si>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</si>
  <si>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</si>
  <si>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</si>
  <si>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</si>
  <si>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</si>
  <si>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</si>
  <si>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</si>
  <si>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</si>
  <si>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</si>
  <si>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</si>
  <si>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</si>
  <si>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</si>
  <si>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</si>
  <si>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</si>
  <si>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</si>
  <si>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</si>
  <si>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</si>
  <si>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</si>
  <si>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</si>
  <si>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</si>
  <si>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</si>
  <si>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</si>
  <si>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</si>
  <si>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</si>
  <si>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</si>
  <si>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</si>
  <si>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</si>
  <si>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</si>
  <si>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</si>
  <si>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</si>
  <si>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</si>
  <si>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</si>
  <si>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</si>
  <si>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</si>
  <si>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</si>
  <si>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</si>
  <si>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</si>
  <si>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</si>
  <si>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</si>
  <si>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</si>
  <si>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</si>
  <si>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</si>
  <si>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</si>
  <si>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</si>
  <si>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</si>
  <si>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</si>
  <si>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</si>
  <si>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</si>
  <si>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</si>
  <si>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</si>
  <si>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</si>
  <si>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</si>
  <si>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</si>
  <si>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</si>
  <si>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</si>
  <si>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</si>
  <si>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</si>
  <si>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</si>
  <si>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</si>
  <si>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</si>
  <si>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</si>
  <si>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</si>
  <si>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</si>
  <si>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</si>
  <si>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</si>
  <si>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</si>
  <si>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</si>
  <si>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</si>
  <si>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</si>
  <si>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</si>
  <si>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</si>
  <si>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</si>
  <si>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</si>
  <si>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</si>
  <si>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</si>
  <si>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</si>
  <si>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</si>
  <si>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</si>
  <si>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</si>
  <si>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</si>
  <si>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</si>
  <si>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</si>
  <si>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</si>
  <si>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</si>
  <si>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</si>
  <si>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</si>
  <si>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</si>
  <si>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</si>
  <si>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</si>
  <si>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</si>
  <si>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</si>
  <si>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</si>
  <si>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</si>
  <si>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</si>
  <si>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</si>
  <si>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</si>
  <si>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</si>
  <si>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</si>
  <si>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</si>
  <si>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</si>
  <si>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</si>
  <si>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</si>
  <si>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</si>
  <si>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</si>
  <si>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</si>
  <si>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</si>
  <si>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</si>
  <si>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</si>
  <si>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</si>
  <si>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</si>
  <si>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</si>
  <si>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</si>
  <si>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</si>
  <si>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</si>
  <si>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</si>
  <si>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</si>
  <si>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</si>
  <si>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</si>
  <si>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</si>
  <si>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</si>
  <si>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</si>
  <si>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</si>
  <si>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</si>
  <si>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</si>
  <si>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</si>
  <si>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</si>
  <si>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</si>
  <si>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</si>
  <si>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</si>
  <si>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</si>
  <si>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</si>
  <si>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</si>
  <si>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</si>
  <si>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</si>
  <si>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</si>
  <si>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</si>
  <si>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</si>
  <si>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</si>
  <si>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</si>
  <si>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</si>
  <si>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</si>
  <si>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</si>
  <si>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</si>
  <si>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</si>
  <si>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</si>
  <si>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</si>
  <si>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</si>
  <si>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</si>
  <si>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</si>
  <si>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</si>
  <si>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</si>
  <si>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</si>
  <si>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</si>
  <si>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</si>
  <si>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</si>
  <si>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</si>
  <si>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</si>
  <si>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</si>
  <si>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</si>
  <si>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</si>
  <si>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</si>
  <si>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</si>
  <si>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</si>
  <si>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</si>
  <si>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</si>
  <si>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</si>
  <si>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</si>
  <si>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</si>
  <si>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</si>
  <si>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</si>
  <si>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</si>
  <si>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</si>
  <si>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</si>
  <si>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</si>
  <si>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</si>
  <si>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</si>
  <si>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</si>
  <si>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</si>
  <si>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</si>
  <si>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</si>
  <si>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</si>
  <si>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</si>
  <si>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</si>
  <si>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</si>
  <si>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</si>
  <si>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</si>
  <si>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</si>
  <si>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</si>
  <si>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</si>
  <si>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</si>
  <si>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</si>
  <si>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</si>
  <si>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</si>
  <si>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</si>
  <si>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</si>
  <si>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</si>
  <si>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</si>
  <si>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</si>
  <si>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</si>
  <si>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</si>
  <si>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</si>
  <si>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</si>
  <si>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</si>
  <si>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</si>
  <si>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</si>
  <si>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</si>
  <si>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</si>
  <si>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</si>
  <si>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</si>
  <si>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</si>
  <si>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</si>
  <si>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</si>
  <si>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</si>
  <si>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</si>
  <si>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</si>
  <si>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</si>
  <si>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</si>
  <si>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</si>
  <si>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</si>
  <si>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</si>
  <si>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</si>
  <si>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</si>
  <si>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</si>
  <si>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</si>
  <si>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</si>
  <si>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</si>
  <si>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</si>
  <si>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</si>
  <si>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</si>
  <si>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</si>
  <si>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</si>
  <si>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</si>
  <si>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</si>
  <si>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</si>
  <si>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</si>
  <si>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</si>
  <si>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</si>
  <si>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</si>
  <si>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</si>
  <si>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</si>
  <si>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</si>
  <si>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</si>
  <si>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</si>
  <si>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</si>
  <si>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</si>
  <si>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</si>
  <si>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</si>
  <si>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</si>
  <si>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</si>
  <si>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</si>
  <si>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</si>
  <si>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</si>
  <si>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</si>
  <si>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</si>
  <si>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</si>
  <si>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</si>
  <si>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</si>
  <si>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</si>
  <si>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</si>
  <si>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</si>
  <si>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</si>
  <si>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</si>
  <si>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</si>
  <si>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</si>
  <si>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</si>
  <si>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</si>
  <si>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</si>
  <si>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</si>
  <si>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</si>
  <si>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</si>
  <si>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</si>
  <si>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</si>
  <si>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</si>
  <si>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</si>
  <si>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</si>
  <si>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</si>
  <si>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</si>
  <si>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</si>
  <si>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</si>
  <si>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</si>
  <si>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</si>
  <si>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</si>
  <si>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</si>
  <si>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</si>
  <si>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</si>
  <si>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</si>
  <si>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</si>
  <si>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</si>
  <si>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</si>
  <si>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</si>
  <si>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</si>
  <si>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</si>
  <si>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</si>
  <si>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</si>
  <si>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</si>
  <si>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</si>
  <si>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</si>
  <si>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</si>
  <si>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</si>
  <si>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</si>
  <si>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</si>
  <si>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</si>
  <si>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</si>
  <si>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</si>
  <si>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</si>
  <si>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</si>
  <si>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</si>
  <si>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</si>
  <si>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</si>
  <si>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</si>
  <si>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</si>
  <si>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</si>
  <si>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</si>
  <si>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</si>
  <si>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</si>
  <si>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</si>
  <si>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</si>
  <si>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</si>
  <si>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</si>
  <si>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</si>
  <si>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</si>
  <si>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</si>
  <si>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</si>
  <si>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</si>
  <si>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</si>
  <si>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</si>
  <si>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</si>
  <si>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</si>
  <si>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</si>
  <si>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</si>
  <si>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</si>
  <si>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</si>
  <si>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</si>
  <si>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</si>
  <si>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</si>
  <si>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</si>
  <si>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</si>
  <si>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</si>
  <si>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</si>
  <si>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</si>
  <si>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</si>
  <si>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</si>
  <si>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</si>
  <si>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</si>
  <si>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</si>
  <si>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</si>
  <si>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</si>
  <si>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</si>
  <si>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</si>
  <si>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</si>
  <si>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</si>
  <si>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</si>
  <si>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</si>
  <si>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</si>
  <si>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</si>
  <si>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</si>
  <si>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</si>
  <si>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</si>
  <si>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</si>
  <si>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</si>
  <si>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</si>
  <si>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</si>
  <si>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</si>
  <si>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</si>
  <si>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</si>
  <si>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</si>
  <si>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</si>
  <si>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</si>
  <si>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</si>
  <si>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</si>
  <si>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</si>
  <si>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</si>
  <si>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</si>
  <si>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</si>
  <si>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</si>
  <si>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</si>
  <si>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</si>
  <si>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</si>
  <si>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</si>
  <si>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</si>
  <si>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</si>
  <si>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</si>
  <si>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</si>
  <si>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</si>
  <si>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</si>
  <si>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</si>
  <si>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</si>
  <si>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</si>
  <si>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</si>
  <si>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</si>
  <si>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</si>
  <si>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</si>
  <si>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</si>
  <si>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</si>
  <si>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</si>
  <si>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</si>
  <si>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</si>
  <si>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</si>
  <si>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</si>
  <si>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</si>
  <si>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</si>
  <si>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</si>
  <si>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</si>
  <si>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</si>
  <si>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</si>
  <si>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</si>
  <si>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</si>
  <si>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</si>
  <si>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</si>
  <si>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</si>
  <si>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</si>
  <si>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</si>
  <si>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</si>
  <si>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</si>
  <si>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</si>
  <si>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</si>
  <si>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</si>
  <si>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</si>
  <si>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</si>
  <si>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</si>
  <si>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</si>
  <si>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</si>
  <si>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</si>
  <si>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</si>
  <si>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</si>
  <si>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</si>
  <si>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</si>
  <si>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</si>
  <si>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</si>
  <si>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</si>
  <si>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</si>
  <si>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</si>
  <si>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</si>
  <si>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</si>
  <si>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</si>
  <si>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</si>
  <si>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</si>
  <si>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</si>
  <si>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</si>
  <si>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</si>
  <si>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</si>
  <si>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</si>
  <si>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</si>
  <si>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</si>
  <si>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</si>
  <si>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</si>
  <si>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</si>
  <si>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</si>
  <si>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</si>
  <si>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</si>
  <si>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</si>
  <si>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</si>
  <si>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</si>
  <si>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</si>
  <si>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</si>
  <si>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</si>
  <si>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</si>
  <si>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</si>
  <si>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</si>
  <si>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</si>
  <si>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</si>
  <si>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</si>
  <si>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</si>
  <si>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</si>
  <si>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</si>
  <si>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</si>
  <si>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</si>
  <si>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</si>
  <si>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</si>
  <si>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</si>
  <si>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</si>
  <si>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</si>
  <si>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</si>
  <si>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</si>
  <si>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</si>
  <si>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</si>
  <si>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</si>
  <si>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</si>
  <si>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</si>
  <si>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</si>
  <si>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</si>
  <si>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</si>
  <si>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</si>
  <si>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</si>
  <si>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</si>
  <si>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</si>
  <si>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</si>
  <si>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</si>
  <si>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</si>
  <si>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</si>
  <si>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</si>
  <si>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</si>
  <si>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</si>
  <si>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</si>
  <si>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</si>
  <si>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</si>
  <si>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</si>
  <si>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</si>
  <si>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</si>
  <si>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</si>
  <si>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</si>
  <si>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</si>
  <si>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</si>
  <si>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</si>
  <si>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</si>
  <si>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</si>
  <si>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</si>
  <si>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</si>
  <si>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</si>
  <si>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</si>
  <si>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</si>
  <si>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</si>
  <si>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</si>
  <si>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</si>
  <si>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</si>
  <si>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</si>
  <si>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</si>
  <si>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</si>
  <si>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</si>
  <si>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</si>
  <si>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</si>
  <si>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</si>
  <si>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</si>
  <si>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</si>
  <si>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</si>
  <si>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</si>
  <si>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</si>
  <si>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</si>
  <si>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</si>
  <si>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</si>
  <si>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</si>
  <si>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</si>
  <si>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</si>
  <si>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</si>
  <si>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</si>
  <si>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</si>
  <si>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</si>
  <si>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</si>
  <si>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</si>
  <si>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</si>
  <si>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</si>
  <si>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</si>
  <si>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</si>
  <si>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</si>
  <si>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</si>
  <si>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</si>
  <si>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</si>
  <si>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</si>
  <si>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</si>
  <si>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</si>
  <si>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</si>
  <si>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</si>
  <si>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</si>
  <si>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</si>
  <si>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</si>
  <si>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</si>
  <si>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</si>
  <si>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</si>
  <si>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</si>
  <si>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</si>
  <si>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</si>
  <si>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</si>
  <si>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</si>
  <si>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</si>
  <si>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</si>
  <si>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</si>
  <si>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</si>
  <si>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</si>
  <si>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</si>
  <si>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</si>
  <si>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</si>
  <si>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</si>
  <si>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</si>
  <si>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</si>
  <si>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</si>
  <si>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</si>
  <si>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</si>
  <si>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</si>
  <si>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</si>
  <si>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</si>
  <si>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</si>
  <si>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</si>
  <si>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</si>
  <si>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</si>
  <si>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</si>
  <si>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</si>
  <si>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</si>
  <si>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</si>
  <si>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</si>
  <si>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</si>
  <si>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</si>
  <si>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</si>
  <si>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</si>
  <si>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</si>
  <si>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</si>
  <si>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</si>
  <si>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</si>
  <si>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</si>
  <si>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</si>
  <si>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</si>
  <si>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</si>
  <si>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</si>
  <si>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</si>
  <si>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</si>
  <si>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</si>
  <si>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</si>
  <si>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</si>
  <si>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</si>
  <si>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</si>
  <si>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</si>
  <si>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</si>
  <si>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</si>
  <si>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</si>
  <si>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</si>
  <si>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</si>
  <si>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</si>
  <si>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</si>
  <si>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</si>
  <si>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</si>
  <si>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</si>
  <si>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</si>
  <si>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</si>
  <si>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</si>
  <si>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</si>
  <si>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</si>
  <si>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</si>
  <si>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</si>
  <si>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</si>
  <si>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</si>
  <si>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</si>
  <si>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</si>
  <si>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</si>
  <si>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</si>
  <si>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</si>
  <si>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</si>
  <si>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</si>
  <si>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</si>
  <si>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</si>
  <si>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</si>
  <si>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</si>
  <si>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</si>
  <si>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</si>
  <si>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</si>
  <si>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</si>
  <si>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</si>
  <si>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</si>
  <si>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</si>
  <si>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</si>
  <si>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</si>
  <si>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</si>
  <si>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</si>
  <si>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</si>
  <si>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</si>
  <si>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</si>
  <si>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</si>
  <si>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</si>
  <si>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</si>
  <si>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</si>
  <si>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</si>
  <si>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</si>
  <si>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</si>
  <si>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</si>
  <si>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</si>
  <si>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</si>
  <si>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</si>
  <si>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</si>
  <si>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</si>
  <si>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</si>
  <si>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</si>
  <si>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</si>
  <si>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</si>
  <si>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</si>
  <si>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</si>
  <si>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</si>
  <si>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</si>
  <si>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</si>
  <si>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</si>
  <si>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</si>
  <si>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</si>
  <si>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</si>
  <si>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</si>
  <si>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</si>
  <si>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</si>
  <si>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</si>
  <si>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</si>
  <si>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</si>
  <si>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</si>
  <si>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</si>
  <si>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</si>
  <si>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</si>
  <si>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</si>
  <si>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</si>
  <si>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</si>
  <si>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</si>
  <si>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</si>
  <si>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</si>
  <si>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</si>
  <si>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</si>
  <si>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</si>
  <si>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</si>
  <si>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</si>
  <si>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</si>
  <si>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</si>
  <si>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</si>
  <si>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</si>
  <si>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</si>
  <si>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</si>
  <si>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</si>
  <si>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</si>
  <si>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</si>
  <si>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</si>
  <si>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</si>
  <si>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</si>
  <si>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</si>
  <si>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</si>
  <si>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</si>
  <si>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</si>
  <si>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</si>
  <si>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</si>
  <si>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</si>
  <si>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</si>
  <si>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</si>
  <si>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</si>
  <si>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</si>
  <si>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</si>
  <si>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</si>
  <si>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</si>
  <si>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</si>
  <si>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</si>
  <si>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</si>
  <si>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</si>
  <si>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</si>
  <si>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</si>
  <si>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</si>
  <si>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</si>
  <si>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</si>
  <si>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</si>
  <si>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</si>
  <si>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</si>
  <si>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</si>
  <si>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</si>
  <si>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</si>
  <si>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</si>
  <si>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</si>
  <si>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</si>
  <si>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</si>
  <si>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</si>
  <si>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</si>
  <si>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</si>
  <si>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</si>
  <si>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</si>
  <si>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</si>
  <si>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</si>
  <si>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</si>
  <si>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</si>
  <si>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</si>
  <si>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</si>
  <si>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</si>
  <si>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</si>
  <si>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</si>
  <si>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</si>
  <si>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</si>
  <si>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</si>
  <si>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</si>
  <si>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</si>
  <si>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</si>
  <si>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</si>
  <si>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</si>
  <si>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</si>
  <si>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</si>
  <si>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</si>
  <si>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</si>
  <si>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</si>
  <si>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</si>
  <si>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</si>
  <si>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</si>
  <si>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</si>
  <si>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</si>
  <si>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</si>
  <si>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</si>
  <si>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</si>
  <si>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</si>
  <si>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</si>
  <si>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</si>
  <si>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</si>
  <si>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</si>
  <si>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</si>
  <si>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</si>
  <si>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</si>
  <si>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</si>
  <si>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</si>
  <si>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</si>
  <si>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</si>
  <si>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</si>
  <si>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</si>
  <si>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</si>
  <si>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</si>
  <si>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</si>
  <si>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</si>
  <si>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</si>
  <si>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</si>
  <si>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</si>
  <si>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</si>
  <si>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</si>
  <si>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</si>
  <si>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</si>
  <si>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</si>
  <si>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</si>
  <si>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</si>
  <si>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</si>
  <si>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</si>
  <si>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</si>
  <si>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</si>
  <si>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</si>
  <si>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</si>
  <si>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</si>
  <si>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</si>
  <si>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</si>
  <si>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</si>
  <si>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</si>
  <si>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</si>
  <si>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</si>
  <si>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</si>
  <si>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</si>
  <si>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</si>
  <si>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</si>
  <si>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</si>
  <si>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</si>
  <si>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</si>
  <si>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</si>
  <si>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</si>
  <si>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</si>
  <si>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</si>
  <si>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</si>
  <si>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</si>
  <si>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</si>
  <si>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</si>
  <si>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</si>
  <si>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</si>
  <si>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</si>
  <si>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</si>
  <si>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</si>
  <si>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</si>
  <si>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</si>
  <si>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</si>
  <si>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</si>
  <si>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</si>
  <si>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</si>
  <si>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</si>
  <si>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</si>
  <si>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</si>
  <si>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</si>
  <si>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</si>
  <si>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</si>
  <si>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</si>
  <si>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</si>
  <si>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</si>
  <si>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</si>
  <si>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</si>
  <si>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</si>
  <si>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</si>
  <si>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</si>
  <si>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</si>
  <si>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</si>
  <si>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</si>
  <si>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</si>
  <si>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</si>
  <si>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</si>
  <si>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</si>
  <si>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</si>
  <si>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</si>
  <si>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</si>
  <si>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</si>
  <si>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</si>
  <si>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</si>
  <si>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</si>
  <si>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</si>
  <si>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</si>
  <si>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</si>
  <si>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</si>
  <si>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</si>
  <si>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</si>
  <si>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</si>
  <si>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</si>
  <si>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</si>
  <si>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</si>
  <si>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</si>
  <si>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</si>
  <si>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</si>
  <si>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</si>
  <si>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</si>
  <si>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</si>
  <si>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</si>
  <si>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</si>
  <si>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</si>
  <si>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</si>
  <si>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</si>
  <si>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</si>
  <si>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</si>
  <si>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</si>
  <si>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</si>
  <si>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</si>
  <si>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</si>
  <si>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</si>
  <si>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</si>
  <si>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</si>
  <si>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</si>
  <si>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</si>
  <si>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</si>
  <si>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</si>
  <si>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</si>
  <si>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</si>
  <si>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</si>
  <si>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</si>
  <si>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</si>
  <si>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</si>
  <si>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</si>
  <si>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</si>
  <si>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</si>
  <si>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</si>
  <si>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</si>
  <si>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</si>
  <si>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</si>
  <si>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</si>
  <si>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</si>
  <si>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</si>
  <si>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</si>
  <si>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</si>
  <si>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</si>
  <si>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</si>
  <si>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</si>
  <si>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</si>
  <si>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</si>
  <si>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</si>
  <si>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</si>
  <si>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</si>
  <si>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</si>
  <si>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</si>
  <si>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</si>
  <si>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</si>
  <si>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</si>
  <si>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</si>
  <si>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</si>
  <si>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</si>
  <si>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</si>
  <si>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</si>
  <si>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</si>
  <si>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</si>
  <si>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</si>
  <si>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</si>
  <si>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</si>
  <si>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</si>
  <si>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</si>
  <si>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</si>
  <si>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</si>
  <si>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</si>
  <si>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</si>
  <si>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</si>
  <si>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</si>
  <si>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</si>
  <si>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</si>
  <si>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</si>
  <si>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</si>
  <si>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</si>
  <si>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</si>
  <si>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</si>
  <si>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</si>
  <si>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</si>
  <si>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</si>
  <si>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</si>
  <si>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</si>
  <si>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</si>
  <si>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</si>
  <si>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</si>
  <si>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</si>
  <si>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</si>
  <si>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</si>
  <si>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</si>
  <si>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</si>
  <si>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</si>
  <si>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</si>
  <si>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</si>
  <si>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</si>
  <si>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</si>
  <si>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</si>
  <si>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</si>
  <si>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</si>
  <si>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</si>
  <si>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</si>
  <si>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</si>
  <si>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</si>
  <si>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</si>
  <si>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</si>
  <si>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</si>
  <si>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</si>
  <si>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</si>
  <si>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</si>
  <si>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</si>
  <si>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</si>
  <si>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</si>
  <si>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</si>
  <si>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</si>
  <si>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</si>
  <si>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</si>
  <si>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</si>
  <si>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</si>
  <si>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</si>
  <si>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</si>
  <si>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</si>
  <si>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</si>
  <si>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</si>
  <si>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</si>
  <si>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</si>
  <si>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</si>
  <si>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</si>
  <si>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</si>
  <si>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</si>
  <si>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</si>
  <si>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</si>
  <si>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</si>
  <si>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</si>
  <si>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</si>
  <si>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</si>
  <si>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</si>
  <si>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</si>
  <si>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</si>
  <si>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</si>
  <si>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</si>
  <si>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</si>
  <si>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</si>
  <si>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</si>
  <si>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</si>
  <si>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</si>
  <si>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</si>
  <si>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</si>
  <si>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</si>
  <si>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</si>
  <si>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</si>
  <si>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</si>
  <si>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</si>
  <si>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</si>
  <si>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</si>
  <si>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</si>
  <si>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</si>
  <si>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</si>
  <si>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</si>
  <si>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</si>
  <si>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</si>
  <si>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</si>
  <si>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</si>
  <si>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</si>
  <si>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</si>
  <si>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</si>
  <si>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</si>
  <si>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</si>
  <si>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</si>
  <si>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</si>
  <si>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</si>
  <si>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</si>
  <si>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</si>
  <si>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</si>
  <si>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</si>
  <si>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</si>
  <si>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</si>
  <si>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</si>
  <si>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</si>
  <si>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</si>
  <si>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</si>
  <si>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</si>
  <si>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</si>
  <si>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</si>
  <si>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</si>
  <si>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</si>
  <si>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</si>
  <si>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</si>
  <si>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</si>
  <si>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</si>
  <si>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</si>
  <si>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</si>
  <si>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</si>
  <si>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</si>
  <si>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</si>
  <si>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</si>
  <si>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</si>
  <si>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</si>
  <si>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</si>
  <si>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</si>
  <si>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</si>
  <si>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</si>
  <si>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</si>
  <si>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</si>
  <si>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</si>
  <si>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</si>
  <si>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</si>
  <si>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</si>
  <si>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</si>
  <si>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</si>
  <si>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</si>
  <si>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</si>
  <si>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</si>
  <si>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</si>
  <si>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</si>
  <si>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</si>
  <si>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</si>
  <si>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</si>
  <si>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</si>
  <si>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</si>
  <si>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</si>
  <si>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</si>
  <si>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</si>
  <si>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</si>
  <si>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</si>
  <si>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</si>
  <si>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</si>
  <si>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</si>
  <si>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</si>
  <si>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</si>
  <si>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</si>
  <si>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</si>
  <si>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</si>
  <si>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</si>
  <si>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</si>
  <si>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</si>
  <si>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</si>
  <si>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</si>
  <si>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</si>
  <si>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</si>
  <si>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</si>
  <si>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</si>
  <si>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</si>
  <si>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</si>
  <si>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</si>
  <si>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</si>
  <si>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</si>
  <si>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</si>
  <si>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</si>
  <si>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</si>
  <si>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</si>
  <si>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</si>
  <si>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</si>
  <si>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</si>
  <si>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</si>
  <si>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</si>
  <si>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</si>
  <si>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</si>
  <si>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</si>
  <si>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</si>
  <si>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</si>
  <si>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</si>
  <si>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</si>
  <si>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</si>
  <si>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</si>
  <si>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</si>
  <si>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</si>
  <si>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</si>
  <si>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</si>
  <si>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</si>
  <si>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</si>
  <si>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</si>
  <si>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</si>
  <si>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</si>
  <si>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</si>
  <si>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</si>
  <si>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</si>
  <si>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</si>
  <si>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</si>
  <si>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</si>
  <si>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</si>
  <si>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</si>
  <si>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</si>
  <si>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</si>
  <si>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</si>
  <si>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</si>
  <si>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</si>
  <si>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</si>
  <si>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</si>
  <si>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</si>
  <si>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</si>
  <si>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</si>
  <si>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</si>
  <si>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</si>
  <si>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</si>
  <si>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</si>
  <si>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</si>
  <si>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</si>
  <si>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</si>
  <si>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</si>
  <si>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</si>
  <si>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</si>
  <si>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</si>
  <si>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</si>
  <si>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</si>
  <si>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</si>
  <si>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</si>
  <si>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</si>
  <si>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</si>
  <si>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</si>
  <si>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</si>
  <si>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</si>
  <si>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</si>
  <si>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</si>
  <si>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</si>
  <si>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</si>
  <si>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</si>
  <si>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</si>
  <si>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</si>
  <si>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</si>
  <si>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</si>
  <si>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</si>
  <si>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</si>
  <si>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</si>
  <si>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</si>
  <si>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</si>
  <si>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</si>
  <si>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</si>
  <si>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</si>
  <si>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</si>
  <si>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</si>
  <si>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</si>
  <si>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</si>
  <si>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</si>
  <si>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</si>
  <si>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</si>
  <si>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</si>
  <si>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</si>
  <si>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</si>
  <si>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</si>
  <si>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</si>
  <si>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</si>
  <si>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</si>
  <si>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</si>
  <si>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</si>
  <si>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</si>
  <si>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</si>
  <si>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</si>
  <si>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</si>
  <si>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</si>
  <si>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</si>
  <si>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</si>
  <si>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</si>
  <si>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</si>
  <si>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</si>
  <si>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</si>
  <si>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</si>
  <si>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</si>
  <si>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</si>
  <si>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</si>
  <si>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</si>
  <si>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</si>
  <si>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</si>
  <si>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</si>
  <si>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</si>
  <si>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</si>
  <si>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</si>
  <si>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</si>
  <si>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</si>
  <si>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</si>
  <si>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</si>
  <si>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</si>
  <si>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</si>
  <si>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</si>
  <si>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</si>
  <si>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</si>
  <si>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</si>
  <si>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</si>
  <si>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</si>
  <si>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</si>
  <si>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</si>
  <si>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</si>
  <si>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</si>
  <si>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</si>
  <si>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</si>
  <si>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</si>
  <si>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</si>
  <si>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</si>
  <si>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</si>
  <si>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</si>
  <si>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</si>
  <si>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</si>
  <si>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</si>
  <si>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</si>
  <si>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</si>
  <si>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</si>
  <si>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</si>
  <si>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</si>
  <si>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</si>
  <si>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</si>
  <si>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</si>
  <si>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</si>
  <si>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</si>
  <si>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</si>
  <si>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</si>
  <si>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</si>
  <si>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</si>
  <si>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</si>
  <si>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</si>
  <si>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</si>
  <si>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</si>
  <si>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</si>
  <si>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</si>
  <si>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</si>
  <si>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</si>
  <si>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</si>
  <si>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</si>
  <si>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</si>
  <si>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</si>
  <si>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</si>
  <si>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</si>
  <si>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</si>
  <si>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</si>
  <si>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</si>
  <si>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</si>
  <si>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</si>
  <si>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</si>
  <si>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</si>
  <si>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</si>
  <si>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</si>
  <si>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</si>
  <si>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</si>
  <si>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</si>
  <si>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</si>
  <si>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</si>
  <si>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</si>
  <si>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</si>
  <si>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</si>
  <si>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</si>
  <si>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</si>
  <si>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</si>
  <si>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</si>
  <si>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</si>
  <si>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</si>
  <si>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</si>
  <si>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</si>
  <si>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</si>
  <si>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</si>
  <si>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</si>
  <si>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</si>
  <si>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</si>
  <si>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</si>
  <si>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</si>
  <si>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</si>
  <si>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</si>
  <si>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</si>
  <si>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</si>
  <si>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</si>
  <si>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</si>
  <si>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</si>
  <si>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</si>
  <si>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</si>
  <si>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</si>
  <si>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</si>
  <si>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</si>
  <si>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</si>
  <si>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</si>
  <si>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</si>
  <si>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</si>
  <si>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</si>
  <si>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</si>
  <si>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</si>
  <si>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</si>
  <si>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</si>
  <si>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</si>
  <si>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</si>
  <si>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</si>
  <si>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</si>
  <si>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</si>
  <si>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</si>
  <si>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</si>
  <si>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</si>
  <si>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</si>
  <si>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</si>
  <si>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</si>
  <si>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</si>
  <si>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</si>
  <si>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</si>
  <si>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</si>
  <si>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</si>
  <si>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</si>
  <si>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</si>
  <si>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</si>
  <si>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</si>
  <si>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</si>
  <si>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</si>
  <si>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</si>
  <si>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</si>
  <si>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</si>
  <si>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</si>
  <si>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</si>
  <si>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</si>
  <si>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</si>
  <si>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</si>
  <si>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</si>
  <si>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</si>
  <si>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</si>
  <si>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</si>
  <si>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</si>
  <si>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</si>
  <si>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</si>
  <si>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</si>
  <si>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</si>
  <si>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</si>
  <si>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</si>
  <si>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</si>
  <si>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</si>
  <si>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</si>
  <si>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</si>
  <si>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</si>
  <si>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</si>
  <si>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</si>
  <si>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</si>
  <si>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</si>
  <si>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</si>
  <si>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</si>
  <si>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</si>
  <si>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</si>
  <si>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</si>
  <si>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</si>
  <si>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</si>
  <si>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</si>
  <si>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</si>
  <si>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</si>
  <si>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</si>
  <si>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</si>
  <si>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</si>
  <si>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</si>
  <si>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</si>
  <si>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</si>
  <si>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</si>
  <si>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</si>
  <si>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</si>
  <si>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</si>
  <si>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</si>
  <si>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</si>
  <si>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</si>
  <si>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</si>
  <si>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</si>
  <si>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</si>
  <si>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</si>
  <si>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</si>
  <si>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</si>
  <si>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</si>
  <si>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</si>
  <si>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</si>
  <si>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</si>
  <si>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</si>
  <si>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</si>
  <si>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</si>
  <si>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</si>
  <si>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</si>
  <si>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</si>
  <si>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</si>
  <si>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</si>
  <si>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</si>
  <si>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</si>
  <si>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</si>
  <si>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</si>
  <si>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</si>
  <si>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</si>
  <si>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</si>
  <si>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</si>
  <si>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</si>
  <si>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</si>
  <si>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</si>
  <si>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</si>
  <si>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</si>
  <si>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</si>
  <si>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</si>
  <si>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</si>
  <si>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</si>
  <si>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</si>
  <si>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</si>
  <si>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</si>
  <si>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</si>
  <si>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</si>
  <si>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</si>
  <si>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</si>
  <si>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</si>
  <si>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</si>
  <si>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</si>
  <si>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</si>
  <si>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</si>
  <si>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</si>
  <si>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</si>
  <si>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</si>
  <si>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</si>
  <si>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</si>
  <si>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</si>
  <si>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</si>
  <si>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</si>
  <si>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</si>
  <si>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</si>
  <si>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</si>
  <si>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</si>
  <si>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</si>
  <si>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</si>
  <si>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</si>
  <si>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</si>
  <si>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</si>
  <si>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</si>
  <si>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</si>
  <si>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</si>
  <si>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</si>
  <si>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</si>
  <si>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</si>
  <si>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</si>
  <si>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</si>
  <si>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</si>
  <si>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</si>
  <si>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</si>
  <si>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</si>
  <si>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</si>
  <si>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</si>
  <si>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</si>
  <si>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</si>
  <si>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</si>
  <si>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</si>
  <si>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</si>
  <si>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</si>
  <si>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</si>
  <si>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</si>
  <si>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</si>
  <si>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</si>
  <si>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</si>
  <si>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</si>
  <si>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</si>
  <si>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</si>
  <si>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</si>
  <si>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</si>
  <si>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</si>
  <si>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</si>
  <si>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</si>
  <si>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</si>
  <si>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</si>
  <si>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</si>
  <si>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</si>
  <si>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</si>
  <si>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</si>
  <si>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</si>
  <si>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</si>
  <si>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</si>
  <si>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</si>
  <si>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</si>
  <si>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</si>
  <si>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</si>
  <si>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</si>
  <si>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</si>
  <si>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</si>
  <si>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</si>
  <si>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</si>
  <si>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</si>
  <si>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</si>
  <si>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</si>
  <si>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</si>
  <si>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</si>
  <si>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</si>
  <si>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</si>
  <si>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</si>
  <si>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</si>
  <si>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</si>
  <si>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</si>
  <si>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</si>
  <si>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</si>
  <si>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</si>
  <si>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</si>
  <si>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</si>
  <si>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</si>
  <si>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</si>
  <si>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</si>
  <si>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</si>
  <si>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</si>
  <si>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</si>
  <si>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</si>
  <si>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</si>
  <si>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</si>
  <si>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</si>
  <si>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</si>
  <si>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</si>
  <si>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</si>
  <si>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</si>
  <si>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</si>
  <si>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</si>
  <si>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</si>
  <si>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</si>
  <si>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</si>
  <si>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</si>
  <si>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</si>
  <si>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</si>
  <si>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</si>
  <si>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</si>
  <si>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</si>
  <si>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</si>
  <si>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</si>
  <si>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</si>
  <si>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</si>
  <si>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</si>
  <si>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</si>
  <si>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</si>
  <si>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</si>
  <si>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</si>
  <si>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</si>
  <si>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</si>
  <si>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</si>
  <si>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</si>
  <si>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</si>
  <si>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</si>
  <si>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</si>
  <si>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</si>
  <si>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</si>
  <si>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</si>
  <si>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</si>
  <si>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</si>
  <si>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</si>
  <si>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</si>
  <si>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</si>
  <si>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</si>
  <si>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</si>
  <si>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</si>
  <si>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</si>
  <si>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</si>
  <si>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</si>
  <si>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</si>
  <si>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</si>
  <si>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</si>
  <si>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</si>
  <si>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</si>
  <si>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</si>
  <si>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</si>
  <si>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</si>
  <si>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</si>
  <si>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</si>
  <si>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</si>
  <si>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</si>
  <si>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</si>
  <si>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</si>
  <si>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</si>
  <si>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</si>
  <si>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</si>
  <si>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</si>
  <si>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</si>
  <si>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</si>
  <si>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</si>
  <si>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</si>
  <si>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</si>
  <si>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</si>
  <si>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</si>
  <si>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</si>
  <si>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</si>
  <si>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</si>
  <si>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</si>
  <si>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</si>
  <si>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</si>
  <si>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</si>
  <si>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</si>
  <si>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</si>
  <si>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</si>
  <si>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</si>
  <si>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</si>
  <si>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</si>
  <si>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</si>
  <si>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</si>
  <si>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</si>
  <si>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</si>
  <si>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</si>
  <si>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</si>
  <si>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</si>
  <si>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</si>
  <si>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</si>
  <si>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</si>
  <si>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</si>
  <si>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</si>
  <si>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</si>
  <si>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</si>
  <si>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</si>
  <si>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</si>
  <si>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</si>
  <si>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</si>
  <si>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</si>
  <si>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</si>
  <si>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</si>
  <si>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</si>
  <si>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</si>
  <si>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</si>
  <si>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</si>
  <si>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</si>
  <si>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</si>
  <si>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</si>
  <si>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</si>
  <si>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</si>
  <si>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</si>
  <si>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</si>
  <si>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</si>
  <si>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</si>
  <si>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</si>
  <si>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</si>
  <si>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</si>
  <si>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</si>
  <si>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</si>
  <si>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</si>
  <si>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</si>
  <si>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</si>
  <si>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</si>
  <si>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</si>
  <si>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</si>
  <si>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</si>
  <si>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</si>
  <si>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</si>
  <si>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</si>
  <si>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</si>
  <si>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</si>
  <si>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</si>
  <si>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</si>
  <si>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</si>
  <si>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</si>
  <si>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</si>
  <si>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</si>
  <si>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</si>
  <si>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</si>
  <si>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</si>
  <si>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</si>
  <si>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</si>
  <si>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</si>
  <si>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</si>
  <si>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</si>
  <si>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</si>
  <si>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</si>
  <si>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</si>
  <si>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</si>
  <si>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</si>
  <si>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</si>
  <si>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</si>
  <si>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</si>
  <si>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</si>
  <si>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</si>
  <si>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</si>
  <si>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</si>
  <si>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</si>
  <si>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</si>
  <si>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</si>
  <si>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</si>
  <si>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</si>
  <si>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</si>
  <si>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</si>
  <si>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</si>
  <si>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</si>
  <si>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</si>
  <si>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</si>
  <si>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</si>
  <si>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</si>
  <si>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</si>
  <si>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</si>
  <si>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</si>
  <si>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</si>
  <si>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</si>
  <si>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</si>
  <si>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</si>
  <si>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</si>
  <si>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</si>
  <si>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</si>
  <si>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</si>
  <si>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</si>
  <si>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</si>
  <si>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</si>
  <si>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</si>
  <si>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</si>
  <si>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</si>
  <si>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</si>
  <si>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</si>
  <si>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</si>
  <si>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</si>
  <si>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</si>
  <si>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</si>
  <si>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</si>
  <si>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</si>
  <si>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</si>
  <si>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</si>
  <si>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</si>
  <si>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</si>
  <si>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</si>
  <si>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</si>
  <si>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</si>
  <si>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</si>
  <si>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</si>
  <si>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</si>
  <si>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</si>
  <si>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</si>
  <si>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</si>
  <si>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</si>
  <si>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</si>
  <si>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</si>
  <si>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</si>
  <si>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</si>
  <si>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</si>
  <si>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</si>
  <si>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</si>
  <si>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</si>
  <si>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</si>
  <si>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</si>
  <si>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</si>
  <si>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</si>
  <si>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</si>
  <si>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</si>
  <si>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</si>
  <si>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</si>
  <si>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</si>
  <si>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</si>
  <si>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</si>
  <si>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</si>
  <si>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</si>
  <si>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</si>
  <si>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</si>
  <si>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</si>
  <si>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</si>
  <si>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</si>
  <si>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</si>
  <si>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</si>
  <si>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</si>
  <si>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</si>
  <si>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</si>
  <si>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</si>
  <si>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</si>
  <si>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</si>
  <si>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</si>
  <si>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</si>
  <si>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</si>
  <si>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</si>
  <si>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</si>
  <si>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</si>
  <si>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</si>
  <si>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</si>
  <si>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</si>
  <si>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</si>
  <si>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</si>
  <si>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</si>
  <si>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</si>
  <si>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</si>
  <si>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</si>
  <si>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</si>
  <si>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</si>
  <si>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</si>
  <si>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</si>
  <si>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</si>
  <si>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</si>
  <si>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</si>
  <si>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</si>
  <si>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</si>
  <si>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</si>
  <si>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</si>
  <si>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</si>
  <si>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</si>
  <si>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</si>
  <si>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</si>
  <si>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</si>
  <si>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</si>
  <si>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</si>
  <si>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</si>
  <si>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</si>
  <si>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</si>
  <si>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</si>
  <si>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</si>
  <si>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</si>
  <si>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</si>
  <si>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</si>
  <si>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</si>
  <si>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</si>
  <si>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</si>
  <si>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</si>
  <si>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</si>
  <si>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</si>
  <si>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</si>
  <si>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</si>
  <si>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</si>
  <si>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</si>
  <si>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</si>
  <si>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</si>
  <si>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</si>
  <si>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</si>
  <si>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</si>
  <si>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</si>
  <si>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</si>
  <si>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</si>
  <si>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</si>
  <si>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</si>
  <si>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</si>
  <si>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</si>
  <si>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</si>
  <si>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</si>
  <si>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</si>
  <si>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</si>
  <si>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</si>
  <si>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</si>
  <si>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</si>
  <si>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</si>
  <si>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</si>
  <si>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</si>
  <si>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</si>
  <si>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</si>
  <si>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</si>
  <si>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</si>
  <si>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</si>
  <si>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</si>
  <si>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</si>
  <si>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</si>
  <si>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</si>
  <si>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</si>
  <si>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</si>
  <si>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</si>
  <si>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</si>
  <si>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</si>
  <si>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</si>
  <si>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</si>
  <si>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</si>
  <si>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</si>
  <si>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</si>
  <si>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</si>
  <si>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</si>
  <si>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</si>
  <si>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</si>
  <si>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</si>
  <si>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</si>
  <si>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</si>
  <si>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</si>
  <si>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</si>
  <si>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</si>
  <si>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</si>
  <si>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</si>
  <si>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</si>
  <si>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</si>
  <si>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</si>
  <si>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</si>
  <si>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</si>
  <si>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</si>
  <si>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</si>
  <si>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</si>
  <si>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</si>
  <si>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</si>
  <si>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</si>
  <si>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</si>
  <si>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</si>
  <si>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</si>
  <si>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</si>
  <si>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</si>
  <si>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</si>
  <si>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</si>
  <si>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</si>
  <si>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</si>
  <si>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</si>
  <si>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</si>
  <si>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</si>
  <si>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</si>
  <si>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</si>
  <si>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</si>
  <si>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</si>
  <si>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</si>
  <si>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</si>
  <si>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</si>
  <si>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</si>
  <si>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</si>
  <si>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</si>
  <si>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</si>
  <si>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</si>
  <si>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</si>
  <si>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</si>
  <si>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</si>
  <si>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</si>
  <si>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</si>
  <si>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</si>
  <si>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</si>
  <si>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</si>
  <si>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</si>
  <si>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</si>
  <si>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</si>
  <si>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</si>
  <si>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</si>
  <si>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</si>
  <si>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</si>
  <si>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</si>
  <si>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</si>
  <si>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</si>
  <si>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</si>
  <si>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</si>
  <si>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</si>
  <si>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</si>
  <si>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</si>
  <si>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</si>
  <si>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</si>
  <si>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</si>
  <si>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</si>
  <si>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</si>
  <si>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</si>
  <si>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</si>
  <si>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</si>
  <si>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</si>
  <si>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</si>
  <si>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</si>
  <si>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</si>
  <si>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</si>
  <si>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</si>
  <si>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</si>
  <si>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</si>
  <si>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</si>
  <si>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</si>
  <si>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</si>
  <si>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</si>
  <si>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</si>
  <si>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</si>
  <si>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</si>
  <si>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</si>
  <si>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</si>
  <si>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</si>
  <si>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</si>
  <si>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</si>
  <si>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</si>
  <si>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</si>
  <si>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</si>
  <si>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</si>
  <si>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</si>
  <si>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</si>
  <si>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</si>
  <si>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</si>
  <si>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</si>
  <si>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</si>
  <si>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</si>
  <si>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</si>
  <si>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</si>
  <si>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</si>
  <si>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</si>
  <si>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</si>
  <si>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</si>
  <si>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</si>
  <si>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</si>
  <si>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</si>
  <si>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</si>
  <si>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</si>
  <si>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</si>
  <si>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</si>
  <si>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</si>
  <si>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</si>
  <si>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</si>
  <si>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</si>
  <si>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</si>
  <si>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</si>
  <si>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</si>
  <si>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</si>
  <si>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</si>
  <si>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</si>
  <si>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</si>
  <si>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</si>
  <si>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</si>
  <si>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</si>
  <si>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</si>
  <si>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</si>
  <si>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</si>
  <si>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</si>
  <si>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</si>
  <si>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</si>
  <si>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</si>
  <si>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</si>
  <si>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</si>
  <si>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</si>
  <si>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</si>
  <si>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</si>
  <si>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</si>
  <si>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</si>
  <si>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</si>
  <si>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</si>
  <si>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</si>
  <si>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</si>
  <si>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</si>
  <si>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</si>
  <si>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</si>
  <si>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</si>
  <si>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</si>
  <si>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</si>
  <si>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</si>
  <si>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</si>
  <si>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</si>
  <si>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</si>
  <si>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</si>
  <si>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</si>
  <si>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</si>
  <si>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</si>
  <si>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</si>
  <si>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</si>
  <si>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</si>
  <si>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</si>
  <si>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</si>
  <si>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</si>
  <si>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</si>
  <si>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</si>
  <si>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</si>
  <si>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</si>
  <si>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</si>
  <si>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</si>
  <si>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</si>
  <si>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</si>
  <si>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</si>
  <si>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</si>
  <si>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</si>
  <si>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</si>
  <si>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</si>
  <si>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</si>
  <si>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</si>
  <si>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</si>
  <si>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</si>
  <si>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</si>
  <si>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</si>
  <si>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</si>
  <si>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</si>
  <si>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</si>
  <si>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</si>
  <si>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</si>
  <si>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</si>
  <si>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</si>
  <si>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</si>
  <si>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</si>
  <si>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</si>
  <si>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</si>
  <si>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</si>
  <si>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</si>
  <si>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</si>
  <si>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</si>
  <si>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</si>
  <si>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</si>
  <si>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</si>
  <si>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</si>
  <si>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</si>
  <si>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</si>
  <si>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</si>
  <si>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</si>
  <si>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</si>
  <si>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</si>
  <si>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</si>
  <si>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</si>
  <si>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</si>
  <si>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</si>
  <si>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</si>
  <si>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</si>
  <si>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</si>
  <si>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</si>
  <si>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</si>
  <si>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</si>
  <si>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</si>
  <si>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</si>
  <si>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</si>
  <si>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</si>
  <si>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</si>
  <si>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</si>
  <si>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</si>
  <si>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</si>
  <si>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</si>
  <si>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</si>
  <si>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</si>
  <si>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</si>
  <si>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</si>
  <si>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</si>
  <si>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</si>
  <si>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</si>
  <si>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</si>
  <si>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</si>
  <si>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</si>
  <si>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</si>
  <si>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</si>
  <si>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</si>
  <si>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</si>
  <si>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</si>
  <si>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</si>
  <si>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</si>
  <si>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</si>
  <si>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</si>
  <si>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</si>
  <si>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</si>
  <si>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</si>
  <si>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</si>
  <si>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</si>
  <si>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</si>
  <si>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</si>
  <si>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</si>
  <si>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</si>
  <si>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</si>
  <si>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</si>
  <si>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</si>
  <si>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</si>
  <si>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</si>
  <si>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</si>
  <si>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</si>
  <si>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</si>
  <si>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</si>
  <si>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</si>
  <si>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</si>
  <si>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</si>
  <si>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</si>
  <si>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</si>
  <si>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</si>
  <si>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</si>
  <si>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</si>
  <si>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</si>
  <si>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</si>
  <si>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</si>
  <si>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</si>
  <si>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</si>
  <si>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</si>
  <si>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</si>
  <si>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</si>
  <si>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</si>
  <si>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</si>
  <si>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</si>
  <si>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</si>
  <si>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</si>
  <si>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</si>
  <si>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</si>
  <si>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</si>
  <si>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</si>
  <si>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</si>
  <si>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</si>
  <si>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</si>
  <si>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</si>
  <si>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</si>
  <si>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</si>
  <si>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</si>
  <si>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</si>
  <si>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</si>
  <si>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</si>
  <si>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</si>
  <si>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</si>
  <si>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</si>
  <si>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</si>
  <si>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</si>
  <si>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</si>
  <si>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</si>
  <si>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</si>
  <si>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</si>
  <si>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</si>
  <si>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</si>
  <si>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</si>
  <si>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</si>
  <si>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</si>
  <si>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</si>
  <si>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</si>
  <si>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</si>
  <si>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</si>
  <si>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</si>
  <si>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</si>
  <si>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</si>
  <si>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</si>
  <si>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</si>
  <si>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</si>
  <si>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</si>
  <si>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</si>
  <si>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</si>
  <si>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</si>
  <si>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</si>
  <si>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</si>
  <si>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</si>
  <si>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</si>
  <si>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</si>
  <si>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</si>
  <si>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</si>
  <si>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</si>
  <si>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</si>
  <si>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</si>
  <si>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</si>
  <si>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</si>
  <si>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</si>
  <si>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</si>
  <si>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</si>
  <si>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</si>
  <si>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</si>
  <si>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</si>
  <si>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</si>
  <si>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</si>
  <si>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</si>
  <si>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</si>
  <si>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</si>
  <si>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</si>
  <si>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</si>
  <si>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</si>
  <si>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</si>
  <si>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</si>
  <si>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</si>
  <si>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</si>
  <si>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</si>
  <si>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</si>
  <si>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</si>
  <si>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</si>
  <si>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</si>
  <si>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</si>
  <si>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</si>
  <si>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</si>
  <si>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</si>
  <si>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</si>
  <si>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</si>
  <si>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</si>
  <si>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</si>
  <si>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</si>
  <si>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</si>
  <si>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</si>
  <si>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</si>
  <si>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</si>
  <si>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</si>
  <si>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</si>
  <si>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</si>
  <si>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</si>
  <si>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</si>
  <si>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</si>
  <si>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</si>
  <si>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</si>
  <si>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</si>
  <si>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</si>
  <si>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</si>
  <si>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</si>
  <si>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</si>
  <si>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</si>
  <si>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</si>
  <si>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</si>
  <si>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</si>
  <si>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</si>
  <si>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</si>
  <si>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</si>
  <si>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</si>
  <si>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</si>
  <si>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</si>
  <si>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</si>
  <si>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</si>
  <si>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</si>
  <si>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</si>
  <si>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</si>
  <si>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</si>
  <si>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</si>
  <si>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</si>
  <si>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</si>
  <si>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</si>
  <si>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</si>
  <si>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</si>
  <si>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</si>
  <si>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</si>
  <si>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</si>
  <si>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</si>
  <si>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</si>
  <si>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</si>
  <si>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</si>
  <si>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</si>
  <si>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</si>
  <si>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</si>
  <si>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</si>
  <si>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</si>
  <si>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</si>
  <si>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</si>
  <si>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</si>
  <si>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</si>
  <si>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</si>
  <si>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</si>
  <si>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</si>
  <si>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</si>
  <si>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</si>
  <si>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</si>
  <si>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</si>
  <si>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</si>
  <si>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</si>
  <si>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</si>
  <si>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</si>
  <si>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</si>
  <si>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</si>
  <si>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</si>
  <si>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</si>
  <si>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</si>
  <si>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</si>
  <si>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</si>
  <si>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</si>
  <si>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</si>
  <si>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</si>
  <si>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</si>
  <si>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</si>
  <si>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</si>
  <si>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</si>
  <si>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</si>
  <si>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</si>
  <si>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</si>
  <si>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</si>
  <si>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</si>
  <si>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</si>
  <si>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</si>
  <si>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</si>
  <si>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</si>
  <si>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</si>
  <si>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</si>
  <si>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</si>
  <si>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</si>
  <si>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</si>
  <si>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</si>
  <si>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</si>
  <si>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</si>
  <si>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</si>
  <si>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</si>
  <si>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</si>
  <si>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</si>
  <si>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</si>
  <si>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</si>
  <si>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</si>
  <si>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</si>
  <si>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</si>
  <si>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</si>
  <si>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</si>
  <si>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</si>
  <si>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</si>
  <si>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</si>
  <si>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</si>
  <si>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</si>
  <si>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</si>
  <si>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</si>
  <si>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</si>
  <si>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</si>
  <si>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</si>
  <si>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</si>
  <si>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</si>
  <si>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</si>
  <si>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</si>
  <si>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</si>
  <si>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</si>
  <si>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</si>
  <si>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</si>
  <si>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</si>
  <si>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</si>
  <si>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</si>
  <si>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</si>
  <si>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</si>
  <si>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</si>
  <si>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</si>
  <si>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</si>
  <si>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</si>
  <si>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</si>
  <si>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</si>
  <si>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</si>
  <si>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</si>
  <si>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</si>
  <si>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</si>
  <si>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</si>
  <si>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</si>
  <si>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</si>
  <si>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</si>
  <si>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</si>
  <si>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</si>
  <si>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</si>
  <si>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</si>
  <si>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</si>
  <si>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</si>
  <si>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</si>
  <si>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</si>
  <si>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</si>
  <si>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</si>
  <si>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</si>
  <si>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</si>
  <si>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</si>
  <si>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</si>
  <si>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</si>
  <si>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</si>
  <si>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</si>
  <si>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</si>
  <si>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</si>
  <si>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</si>
  <si>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</si>
  <si>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</si>
  <si>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</si>
  <si>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</si>
  <si>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</si>
  <si>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</si>
  <si>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</si>
  <si>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</si>
  <si>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</si>
  <si>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</si>
  <si>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</si>
  <si>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</si>
  <si>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</si>
  <si>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</si>
  <si>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</si>
  <si>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</si>
  <si>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</si>
  <si>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</si>
  <si>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</si>
  <si>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</si>
  <si>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</si>
  <si>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</si>
  <si>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</si>
  <si>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</si>
  <si>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</si>
  <si>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</si>
  <si>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</si>
  <si>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</si>
  <si>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</si>
  <si>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</si>
  <si>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</si>
  <si>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</si>
  <si>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</si>
  <si>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</si>
  <si>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</si>
  <si>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</si>
  <si>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</si>
  <si>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</si>
  <si>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</si>
  <si>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</si>
  <si>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</si>
  <si>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</si>
  <si>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</si>
  <si>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</si>
  <si>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</si>
  <si>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</si>
  <si>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</si>
  <si>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</si>
  <si>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</si>
  <si>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</si>
  <si>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</si>
  <si>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</si>
  <si>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</si>
  <si>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</si>
  <si>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</si>
  <si>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</si>
  <si>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</si>
  <si>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</si>
  <si>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</si>
  <si>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</si>
  <si>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</si>
  <si>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</si>
  <si>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</si>
  <si>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</si>
  <si>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</si>
  <si>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</si>
  <si>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</si>
  <si>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</si>
  <si>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</si>
  <si>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</si>
  <si>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</si>
  <si>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</si>
  <si>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</si>
  <si>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</si>
  <si>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</si>
  <si>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</si>
  <si>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</si>
  <si>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</si>
  <si>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</si>
  <si>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</si>
  <si>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</si>
  <si>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</si>
  <si>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</si>
  <si>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</si>
  <si>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</si>
  <si>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</si>
  <si>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</si>
  <si>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</si>
  <si>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</si>
  <si>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</si>
  <si>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</si>
  <si>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</si>
  <si>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</si>
  <si>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</si>
  <si>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</si>
  <si>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</si>
  <si>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</si>
  <si>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</si>
  <si>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</si>
  <si>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</si>
  <si>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</si>
  <si>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</si>
  <si>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</si>
  <si>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</si>
  <si>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</si>
  <si>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</si>
  <si>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</si>
  <si>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</si>
  <si>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</si>
  <si>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</si>
  <si>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</si>
  <si>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</si>
  <si>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</si>
  <si>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</si>
  <si>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</si>
  <si>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</si>
  <si>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</si>
  <si>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</si>
  <si>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</si>
  <si>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</si>
  <si>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</si>
  <si>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</si>
  <si>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</si>
  <si>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</si>
  <si>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</si>
  <si>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</si>
  <si>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</si>
  <si>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</si>
  <si>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</si>
  <si>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</si>
  <si>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</si>
  <si>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</si>
  <si>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</si>
  <si>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</si>
  <si>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</si>
  <si>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</si>
  <si>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</si>
  <si>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</si>
  <si>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</si>
  <si>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</si>
  <si>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</si>
  <si>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</si>
  <si>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</si>
  <si>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</si>
  <si>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</si>
  <si>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</si>
  <si>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</si>
  <si>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</si>
  <si>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</si>
  <si>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</si>
  <si>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</si>
  <si>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</si>
  <si>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</si>
  <si>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</si>
  <si>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</si>
  <si>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</si>
  <si>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</si>
  <si>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</si>
  <si>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</si>
  <si>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</si>
  <si>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</si>
  <si>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</si>
  <si>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</si>
  <si>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</si>
  <si>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</si>
  <si>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</si>
  <si>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</si>
  <si>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</si>
  <si>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</si>
  <si>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</si>
  <si>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</si>
  <si>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</si>
  <si>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</si>
  <si>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</si>
  <si>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</si>
  <si>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</si>
  <si>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</si>
  <si>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</si>
  <si>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</si>
  <si>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</si>
  <si>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</si>
  <si>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</si>
  <si>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</si>
  <si>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</si>
  <si>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</si>
  <si>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</si>
  <si>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</si>
  <si>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</si>
  <si>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</si>
  <si>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</si>
  <si>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</si>
  <si>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</si>
  <si>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</si>
  <si>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</si>
  <si>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</si>
  <si>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</si>
  <si>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</si>
  <si>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</si>
  <si>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</si>
  <si>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</si>
  <si>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</si>
  <si>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</si>
  <si>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</si>
  <si>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</si>
  <si>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</si>
  <si>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</si>
  <si>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</si>
  <si>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</si>
  <si>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</si>
  <si>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</si>
  <si>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</si>
  <si>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</si>
  <si>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</si>
  <si>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</si>
  <si>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</si>
  <si>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</si>
  <si>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</si>
  <si>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</si>
  <si>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</si>
  <si>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</si>
  <si>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</si>
  <si>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</si>
  <si>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</si>
  <si>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</si>
  <si>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</si>
  <si>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</si>
  <si>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</si>
  <si>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</si>
  <si>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</si>
  <si>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</si>
  <si>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</si>
  <si>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</si>
  <si>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</si>
  <si>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</si>
  <si>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</si>
  <si>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</si>
  <si>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</si>
  <si>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</si>
  <si>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</si>
  <si>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</si>
  <si>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</si>
  <si>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</si>
  <si>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</si>
  <si>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</si>
  <si>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</si>
  <si>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</si>
  <si>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</si>
  <si>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</si>
  <si>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</si>
  <si>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</si>
  <si>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</si>
  <si>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</si>
  <si>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</si>
  <si>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</si>
  <si>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</si>
  <si>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</si>
  <si>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</si>
  <si>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</si>
  <si>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</si>
  <si>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</si>
  <si>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</si>
  <si>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</si>
  <si>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</si>
  <si>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</si>
  <si>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</si>
  <si>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</si>
  <si>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</si>
  <si>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</si>
  <si>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</si>
  <si>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</si>
  <si>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</si>
  <si>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</si>
  <si>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</si>
  <si>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</si>
  <si>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</si>
  <si>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</si>
  <si>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</si>
  <si>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</si>
  <si>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</si>
  <si>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</si>
  <si>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</si>
  <si>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</si>
  <si>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</si>
  <si>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</si>
  <si>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</si>
  <si>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</si>
  <si>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</si>
  <si>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</si>
  <si>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</si>
  <si>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</si>
  <si>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</si>
  <si>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</si>
  <si>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</si>
  <si>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</si>
  <si>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</si>
  <si>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</si>
  <si>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</si>
  <si>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</si>
  <si>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</si>
  <si>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</si>
  <si>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</si>
  <si>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</si>
  <si>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</si>
  <si>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</si>
  <si>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</si>
  <si>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</si>
  <si>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</si>
  <si>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</si>
  <si>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</si>
  <si>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</si>
  <si>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</si>
  <si>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</si>
  <si>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</si>
  <si>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</si>
  <si>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</si>
  <si>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</si>
  <si>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</si>
  <si>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</si>
  <si>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</si>
  <si>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</si>
  <si>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</si>
  <si>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</si>
  <si>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</si>
  <si>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</si>
  <si>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</si>
  <si>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</si>
  <si>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</si>
  <si>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</si>
  <si>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</si>
  <si>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</si>
  <si>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</si>
  <si>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</si>
  <si>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</si>
  <si>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</si>
  <si>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</si>
  <si>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</si>
  <si>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</si>
  <si>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</si>
  <si>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</si>
  <si>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</si>
  <si>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</si>
  <si>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</si>
  <si>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</si>
  <si>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</si>
  <si>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</si>
  <si>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</si>
  <si>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</si>
  <si>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</si>
  <si>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</si>
  <si>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</si>
  <si>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</si>
  <si>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</si>
  <si>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</si>
  <si>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</si>
  <si>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</si>
  <si>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</si>
  <si>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</si>
  <si>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</si>
  <si>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</si>
  <si>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</si>
  <si>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</si>
  <si>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</si>
  <si>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</si>
  <si>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</si>
  <si>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</si>
  <si>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</si>
  <si>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</si>
  <si>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</si>
  <si>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</si>
  <si>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</si>
  <si>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</si>
  <si>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</si>
  <si>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</si>
  <si>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</si>
  <si>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</si>
  <si>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</si>
  <si>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</si>
  <si>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</si>
  <si>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</si>
  <si>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</si>
  <si>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</si>
  <si>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</si>
  <si>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</si>
  <si>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</si>
  <si>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</si>
  <si>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</si>
  <si>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</si>
  <si>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</si>
  <si>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</si>
  <si>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</si>
  <si>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</si>
  <si>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</si>
  <si>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</si>
  <si>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</si>
  <si>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</si>
  <si>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</si>
  <si>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</si>
  <si>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</si>
  <si>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</si>
  <si>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</si>
  <si>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</si>
  <si>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</si>
  <si>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</si>
  <si>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</si>
  <si>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</si>
  <si>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</si>
  <si>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</si>
  <si>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</si>
  <si>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</si>
  <si>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</si>
  <si>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</si>
  <si>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</si>
  <si>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</si>
  <si>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</si>
  <si>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</si>
  <si>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</si>
  <si>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</si>
  <si>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</si>
  <si>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</si>
  <si>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</si>
  <si>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</si>
  <si>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</si>
  <si>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</si>
  <si>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</si>
  <si>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</si>
  <si>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</si>
  <si>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</si>
  <si>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</si>
  <si>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</si>
  <si>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</si>
  <si>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</si>
  <si>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</si>
  <si>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</si>
  <si>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</si>
  <si>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</si>
  <si>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</si>
  <si>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</si>
  <si>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</si>
  <si>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</si>
  <si>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</si>
  <si>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</si>
  <si>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</si>
  <si>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</si>
  <si>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</si>
  <si>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</si>
  <si>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</si>
  <si>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</si>
  <si>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</si>
  <si>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</si>
  <si>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</si>
  <si>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</si>
  <si>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</si>
  <si>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</si>
  <si>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</si>
  <si>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</si>
  <si>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</si>
  <si>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</si>
  <si>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</si>
  <si>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</si>
  <si>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</si>
  <si>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</si>
  <si>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</si>
  <si>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</si>
  <si>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</si>
  <si>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</si>
  <si>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</si>
  <si>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</si>
  <si>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</si>
  <si>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</si>
  <si>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</si>
  <si>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</si>
  <si>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</si>
  <si>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</si>
  <si>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</si>
  <si>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</si>
  <si>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</si>
  <si>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</si>
  <si>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</si>
  <si>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</si>
  <si>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</si>
  <si>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</si>
  <si>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</si>
  <si>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</si>
  <si>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</si>
  <si>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</si>
  <si>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</si>
  <si>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</si>
  <si>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</si>
  <si>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</si>
  <si>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</si>
  <si>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</si>
  <si>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</si>
  <si>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</si>
  <si>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</si>
  <si>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</si>
  <si>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</si>
  <si>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</si>
  <si>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</si>
  <si>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</si>
  <si>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</si>
  <si>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</si>
  <si>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</si>
  <si>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</si>
  <si>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</si>
  <si>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</si>
  <si>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</si>
  <si>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</si>
  <si>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</si>
  <si>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</si>
  <si>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</si>
  <si>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</si>
  <si>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</si>
  <si>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</si>
  <si>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</si>
  <si>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</si>
  <si>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</si>
  <si>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</si>
  <si>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</si>
  <si>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</si>
  <si>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</si>
  <si>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</si>
  <si>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</si>
  <si>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</si>
  <si>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</si>
  <si>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</si>
  <si>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</si>
  <si>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</si>
  <si>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</si>
  <si>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</si>
  <si>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</si>
  <si>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</si>
  <si>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</si>
  <si>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</si>
  <si>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</si>
  <si>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</si>
  <si>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</si>
  <si>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</si>
  <si>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</si>
  <si>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</si>
  <si>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</si>
  <si>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</si>
  <si>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</si>
  <si>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</si>
  <si>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</si>
  <si>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</si>
  <si>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</si>
  <si>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</si>
  <si>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</si>
  <si>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</si>
  <si>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</si>
  <si>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</si>
  <si>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</si>
  <si>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</si>
  <si>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</si>
  <si>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</si>
  <si>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</si>
  <si>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</si>
  <si>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</si>
  <si>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</si>
  <si>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</si>
  <si>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</si>
  <si>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</si>
  <si>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</si>
  <si>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</si>
  <si>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</si>
  <si>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</si>
  <si>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</si>
  <si>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</si>
  <si>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</si>
  <si>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</si>
  <si>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</si>
  <si>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</si>
  <si>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</si>
  <si>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</si>
  <si>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</si>
  <si>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</si>
  <si>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</si>
  <si>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</si>
  <si>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</si>
  <si>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</si>
  <si>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</si>
  <si>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</si>
  <si>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</si>
  <si>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</si>
  <si>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</si>
  <si>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</si>
  <si>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</si>
  <si>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</si>
  <si>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</si>
  <si>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</si>
  <si>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</si>
  <si>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</si>
  <si>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</si>
  <si>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</si>
  <si>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</si>
  <si>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</si>
  <si>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</si>
  <si>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</si>
  <si>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</si>
  <si>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</si>
  <si>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</si>
  <si>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</si>
  <si>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</si>
  <si>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</si>
  <si>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</si>
  <si>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</si>
  <si>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</si>
  <si>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</si>
  <si>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</si>
  <si>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</si>
  <si>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</si>
  <si>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</si>
  <si>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</si>
  <si>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</si>
  <si>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</si>
  <si>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</si>
  <si>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</si>
  <si>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</si>
  <si>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</si>
  <si>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</si>
  <si>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</si>
  <si>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</si>
  <si>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</si>
  <si>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</si>
  <si>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</si>
  <si>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</si>
  <si>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</si>
  <si>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</si>
  <si>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</si>
  <si>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</si>
  <si>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</si>
  <si>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</si>
  <si>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</si>
  <si>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</si>
  <si>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</si>
  <si>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</si>
  <si>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</si>
  <si>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</si>
  <si>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</si>
  <si>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</si>
  <si>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</si>
  <si>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</si>
  <si>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</si>
  <si>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</si>
  <si>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</si>
  <si>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</si>
  <si>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</si>
  <si>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</si>
  <si>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</si>
  <si>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</si>
  <si>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</si>
  <si>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</si>
  <si>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</si>
  <si>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</si>
  <si>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</si>
  <si>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</si>
  <si>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</si>
  <si>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</si>
  <si>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</si>
  <si>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</si>
  <si>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</si>
  <si>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</si>
  <si>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</si>
  <si>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</si>
  <si>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</si>
  <si>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</si>
  <si>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</si>
  <si>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</si>
  <si>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</si>
  <si>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</si>
  <si>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</si>
  <si>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</si>
  <si>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</si>
  <si>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</si>
  <si>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</si>
  <si>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</si>
  <si>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</si>
  <si>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</si>
  <si>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</si>
  <si>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</si>
  <si>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</si>
  <si>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</si>
  <si>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</si>
  <si>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</si>
  <si>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</si>
  <si>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</si>
  <si>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</si>
  <si>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</si>
  <si>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</si>
  <si>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</si>
  <si>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</si>
  <si>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</si>
  <si>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</si>
  <si>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</si>
  <si>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</si>
  <si>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</si>
  <si>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</si>
  <si>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</si>
  <si>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</si>
  <si>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</si>
  <si>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</si>
  <si>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</si>
  <si>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</si>
  <si>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</si>
  <si>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</si>
  <si>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</si>
  <si>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</si>
  <si>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</si>
  <si>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</si>
  <si>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</si>
  <si>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</si>
  <si>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</si>
  <si>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</si>
  <si>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</si>
  <si>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</si>
  <si>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</si>
  <si>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</si>
  <si>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</si>
  <si>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</si>
  <si>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</si>
  <si>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</si>
  <si>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</si>
  <si>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</si>
  <si>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</si>
  <si>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</si>
  <si>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</si>
  <si>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</si>
  <si>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</si>
  <si>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</si>
  <si>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</si>
  <si>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</si>
  <si>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</si>
  <si>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</si>
  <si>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</si>
  <si>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</si>
  <si>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</si>
  <si>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</si>
  <si>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</si>
  <si>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</si>
  <si>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</si>
  <si>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</si>
  <si>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</si>
  <si>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</si>
  <si>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</si>
  <si>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</si>
  <si>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</si>
  <si>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</si>
  <si>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</si>
  <si>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</si>
  <si>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</si>
  <si>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</si>
  <si>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</si>
  <si>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</si>
  <si>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</si>
  <si>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</si>
  <si>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</si>
  <si>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</si>
  <si>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</si>
  <si>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</si>
  <si>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</si>
  <si>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</si>
  <si>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</si>
  <si>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</si>
  <si>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</si>
  <si>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</si>
  <si>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</si>
  <si>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</si>
  <si>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</si>
  <si>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</si>
  <si>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</si>
  <si>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</si>
  <si>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</si>
  <si>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</si>
  <si>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</si>
  <si>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</si>
  <si>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</si>
  <si>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</si>
  <si>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</si>
  <si>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</si>
  <si>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</si>
  <si>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</si>
  <si>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</si>
  <si>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</si>
  <si>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</si>
  <si>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</si>
  <si>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</si>
  <si>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</si>
  <si>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</si>
  <si>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</si>
  <si>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</si>
  <si>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</si>
  <si>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</si>
  <si>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</si>
  <si>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</si>
  <si>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</si>
  <si>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</si>
  <si>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</si>
  <si>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</si>
  <si>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</si>
  <si>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</si>
  <si>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</si>
  <si>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</si>
  <si>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</si>
  <si>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</si>
  <si>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</si>
  <si>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</si>
  <si>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</si>
  <si>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</si>
  <si>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</si>
  <si>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</si>
  <si>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</si>
  <si>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</si>
  <si>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</si>
  <si>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</si>
  <si>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</si>
  <si>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</si>
  <si>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</si>
  <si>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</si>
  <si>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</si>
  <si>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</si>
  <si>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</si>
  <si>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</si>
  <si>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</si>
  <si>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</si>
  <si>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</si>
  <si>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</si>
  <si>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</si>
  <si>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</si>
  <si>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</si>
  <si>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</si>
  <si>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</si>
  <si>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</si>
  <si>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</si>
  <si>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</si>
  <si>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</si>
  <si>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</si>
  <si>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</si>
  <si>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</si>
  <si>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</si>
  <si>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</si>
  <si>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</si>
  <si>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</si>
  <si>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</si>
  <si>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</si>
  <si>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</si>
  <si>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</si>
  <si>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</si>
  <si>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</si>
  <si>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</si>
  <si>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</si>
  <si>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</si>
  <si>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</si>
  <si>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</si>
  <si>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</si>
  <si>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</si>
  <si>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</si>
  <si>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</si>
  <si>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</si>
  <si>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</si>
  <si>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</si>
  <si>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</si>
  <si>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</si>
  <si>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</si>
  <si>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</si>
  <si>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</si>
  <si>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</si>
  <si>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</si>
  <si>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</si>
  <si>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</si>
  <si>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</si>
  <si>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</si>
  <si>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</si>
  <si>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</si>
  <si>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</si>
  <si>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</si>
  <si>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</si>
  <si>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</si>
  <si>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</si>
  <si>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</si>
  <si>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</si>
  <si>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</si>
  <si>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</si>
  <si>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</si>
  <si>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</si>
  <si>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</si>
  <si>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</si>
  <si>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</si>
  <si>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</si>
  <si>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</si>
  <si>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</si>
  <si>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</si>
  <si>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</si>
  <si>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</si>
  <si>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</si>
  <si>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</si>
  <si>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</si>
  <si>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</si>
  <si>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</si>
  <si>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</si>
  <si>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</si>
  <si>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</si>
  <si>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</si>
  <si>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</si>
  <si>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</si>
  <si>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</si>
  <si>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</si>
  <si>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</si>
  <si>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</si>
  <si>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</si>
  <si>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</si>
  <si>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</si>
  <si>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</si>
  <si>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</si>
  <si>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</si>
  <si>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</si>
  <si>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</si>
  <si>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</si>
  <si>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</si>
  <si>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</si>
  <si>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</si>
  <si>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</si>
  <si>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</si>
  <si>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</si>
  <si>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</si>
  <si>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</si>
  <si>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</si>
  <si>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</si>
  <si>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</si>
  <si>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</si>
  <si>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</si>
  <si>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</si>
  <si>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</si>
  <si>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</si>
  <si>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</si>
  <si>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</si>
  <si>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</si>
  <si>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</si>
  <si>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</si>
  <si>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</si>
  <si>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</si>
  <si>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</si>
  <si>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</si>
  <si>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</si>
  <si>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</si>
  <si>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</si>
  <si>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</si>
  <si>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</si>
  <si>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</si>
  <si>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</si>
  <si>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</si>
  <si>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</si>
  <si>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</si>
  <si>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</si>
  <si>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</si>
  <si>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</si>
  <si>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</si>
  <si>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</si>
  <si>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</si>
  <si>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</si>
  <si>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</si>
  <si>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</si>
  <si>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</si>
  <si>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</si>
  <si>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</si>
  <si>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</si>
  <si>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</si>
  <si>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</si>
  <si>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</si>
  <si>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</si>
  <si>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</si>
  <si>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</si>
  <si>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</si>
  <si>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</si>
  <si>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</si>
  <si>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</si>
  <si>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</si>
  <si>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</si>
  <si>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</si>
  <si>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</si>
  <si>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</si>
  <si>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</si>
  <si>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</si>
  <si>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</si>
  <si>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</si>
  <si>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</si>
  <si>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</si>
  <si>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</si>
  <si>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</si>
  <si>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</si>
  <si>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</si>
  <si>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</si>
  <si>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</si>
  <si>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</si>
  <si>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</si>
  <si>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</si>
  <si>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</si>
  <si>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</si>
  <si>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</si>
  <si>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</si>
  <si>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</si>
  <si>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</si>
  <si>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</si>
  <si>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</si>
  <si>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</si>
  <si>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</si>
  <si>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</si>
  <si>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</si>
  <si>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</si>
  <si>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</si>
  <si>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</si>
  <si>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</si>
  <si>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</si>
  <si>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</si>
  <si>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</si>
  <si>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</si>
  <si>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</si>
  <si>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</si>
  <si>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</si>
  <si>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</si>
  <si>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</si>
  <si>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</si>
  <si>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</si>
  <si>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</si>
  <si>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</si>
  <si>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</si>
  <si>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</si>
  <si>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</si>
  <si>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</si>
  <si>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</si>
  <si>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</si>
  <si>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</si>
  <si>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</si>
  <si>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</si>
  <si>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</si>
  <si>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</si>
  <si>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</si>
  <si>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</si>
  <si>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</si>
  <si>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</si>
  <si>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</si>
  <si>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</si>
  <si>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</si>
  <si>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</si>
  <si>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</si>
  <si>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</si>
  <si>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</si>
  <si>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</si>
  <si>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</si>
  <si>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</si>
  <si>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</si>
  <si>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</si>
  <si>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</si>
  <si>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</si>
  <si>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</si>
  <si>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</si>
  <si>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</si>
  <si>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</si>
  <si>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</si>
  <si>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</si>
  <si>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</si>
  <si>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</si>
  <si>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</si>
  <si>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</si>
  <si>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</si>
  <si>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</si>
  <si>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</si>
  <si>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</si>
  <si>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</si>
  <si>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</si>
  <si>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</si>
  <si>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</si>
  <si>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</si>
  <si>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</si>
  <si>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</si>
  <si>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</si>
  <si>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</si>
  <si>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</si>
  <si>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</si>
  <si>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</si>
  <si>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</si>
  <si>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</si>
  <si>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</si>
  <si>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</si>
  <si>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</si>
  <si>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</si>
  <si>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</si>
  <si>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</si>
  <si>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</si>
  <si>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</si>
  <si>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</si>
  <si>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</si>
  <si>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</si>
  <si>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</si>
  <si>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</si>
  <si>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</si>
  <si>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</si>
  <si>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</si>
  <si>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</si>
  <si>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</si>
  <si>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</si>
  <si>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</si>
  <si>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</si>
  <si>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</si>
  <si>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</si>
  <si>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</si>
  <si>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</si>
  <si>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</si>
  <si>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</si>
  <si>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</si>
  <si>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</si>
  <si>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</si>
  <si>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</si>
  <si>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</si>
  <si>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</si>
  <si>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</si>
  <si>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</si>
  <si>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</si>
  <si>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</si>
  <si>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</si>
  <si>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</si>
  <si>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</si>
  <si>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</si>
  <si>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</si>
  <si>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</si>
  <si>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</si>
  <si>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</si>
  <si>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</si>
  <si>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</si>
  <si>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</si>
  <si>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</si>
  <si>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</si>
  <si>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</si>
  <si>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</si>
  <si>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</si>
  <si>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</si>
  <si>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</si>
  <si>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</si>
  <si>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</si>
  <si>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</si>
  <si>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</si>
  <si>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</si>
  <si>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</si>
  <si>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</si>
  <si>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</si>
  <si>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</si>
  <si>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</si>
  <si>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</si>
  <si>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</si>
  <si>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</si>
  <si>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</si>
  <si>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</si>
  <si>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</si>
  <si>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</si>
  <si>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</si>
  <si>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</si>
  <si>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</si>
  <si>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</si>
  <si>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</si>
  <si>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</si>
  <si>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</si>
  <si>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</si>
  <si>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</si>
  <si>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</si>
  <si>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</si>
  <si>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</si>
  <si>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</si>
  <si>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</si>
  <si>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</si>
  <si>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</si>
  <si>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</si>
  <si>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</si>
  <si>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</si>
  <si>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</si>
  <si>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</si>
  <si>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</si>
  <si>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</si>
  <si>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</si>
  <si>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</si>
  <si>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</si>
  <si>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</si>
  <si>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</si>
  <si>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</si>
  <si>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</si>
  <si>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</si>
  <si>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</si>
  <si>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</si>
  <si>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</si>
  <si>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</si>
  <si>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</si>
  <si>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</si>
  <si>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</si>
  <si>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</si>
  <si>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</si>
  <si>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</si>
  <si>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</si>
  <si>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</si>
  <si>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</si>
  <si>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</si>
  <si>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</si>
  <si>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</si>
  <si>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</si>
  <si>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</si>
  <si>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</si>
  <si>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</si>
  <si>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</si>
  <si>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</si>
  <si>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</si>
  <si>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</si>
  <si>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</si>
  <si>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</si>
  <si>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</si>
  <si>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</si>
  <si>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</si>
  <si>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</si>
  <si>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</si>
  <si>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</si>
  <si>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</si>
  <si>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</si>
  <si>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</si>
  <si>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</si>
  <si>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</si>
  <si>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</si>
  <si>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</si>
  <si>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</si>
  <si>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</si>
  <si>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</si>
  <si>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</si>
  <si>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</si>
  <si>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</si>
  <si>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</si>
  <si>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</si>
  <si>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</si>
  <si>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</si>
  <si>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</si>
  <si>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</si>
  <si>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</si>
  <si>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</si>
  <si>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</si>
  <si>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</si>
  <si>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</si>
  <si>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</si>
  <si>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</si>
  <si>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</si>
  <si>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</si>
  <si>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</si>
  <si>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</si>
  <si>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</si>
  <si>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</si>
  <si>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</si>
  <si>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</si>
  <si>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</si>
  <si>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</si>
  <si>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</si>
  <si>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</si>
  <si>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</si>
  <si>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</si>
  <si>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</si>
  <si>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</si>
  <si>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</si>
  <si>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</si>
  <si>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</si>
  <si>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</si>
  <si>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</si>
  <si>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</si>
  <si>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</si>
  <si>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</si>
  <si>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</si>
  <si>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</si>
  <si>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</si>
  <si>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</si>
  <si>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</si>
  <si>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</si>
  <si>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</si>
  <si>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</si>
  <si>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</si>
  <si>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</si>
  <si>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</si>
  <si>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</si>
  <si>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</si>
  <si>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</si>
  <si>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</si>
  <si>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</si>
  <si>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</si>
  <si>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</si>
  <si>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</si>
  <si>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</si>
  <si>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</si>
  <si>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</si>
  <si>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</si>
  <si>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</si>
  <si>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</si>
  <si>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</si>
  <si>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</si>
  <si>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</si>
  <si>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</si>
  <si>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</si>
  <si>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</si>
  <si>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</si>
  <si>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</si>
  <si>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</si>
  <si>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</si>
  <si>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</si>
  <si>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</si>
  <si>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</si>
  <si>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</si>
  <si>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</si>
  <si>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</si>
  <si>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</si>
  <si>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</si>
  <si>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</si>
  <si>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</si>
  <si>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</si>
  <si>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</si>
  <si>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</si>
  <si>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</si>
  <si>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</si>
  <si>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</si>
  <si>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</si>
  <si>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</si>
  <si>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</si>
  <si>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</si>
  <si>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</si>
  <si>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</si>
  <si>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</si>
  <si>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</si>
  <si>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</si>
  <si>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</si>
  <si>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</si>
  <si>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</si>
  <si>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</si>
  <si>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</si>
  <si>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</si>
  <si>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</si>
  <si>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</si>
  <si>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</si>
  <si>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</si>
  <si>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</si>
  <si>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</si>
  <si>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</si>
  <si>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</si>
  <si>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</si>
  <si>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</si>
  <si>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</si>
  <si>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</si>
  <si>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</si>
  <si>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</si>
  <si>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</si>
  <si>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</si>
  <si>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</si>
  <si>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</si>
  <si>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</si>
  <si>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</si>
  <si>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</si>
  <si>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</si>
  <si>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</si>
  <si>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</si>
  <si>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</si>
  <si>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</si>
  <si>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</si>
  <si>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</si>
  <si>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</si>
  <si>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</si>
  <si>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</si>
  <si>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</si>
  <si>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</si>
  <si>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</si>
  <si>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</si>
  <si>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</si>
  <si>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</si>
  <si>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</si>
  <si>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</si>
  <si>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</si>
  <si>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</si>
  <si>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</si>
  <si>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</si>
  <si>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</si>
  <si>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</si>
  <si>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</si>
  <si>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</si>
  <si>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</si>
  <si>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</si>
  <si>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</si>
  <si>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</si>
  <si>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</si>
  <si>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</si>
  <si>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</si>
  <si>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</si>
  <si>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</si>
  <si>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</si>
  <si>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</si>
  <si>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</si>
  <si>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</si>
  <si>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</si>
  <si>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</si>
  <si>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</si>
  <si>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</si>
  <si>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</si>
  <si>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</si>
  <si>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</si>
  <si>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</si>
  <si>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</si>
  <si>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</si>
  <si>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</si>
  <si>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</si>
  <si>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</si>
  <si>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</si>
  <si>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</si>
  <si>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</si>
  <si>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</si>
  <si>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</si>
  <si>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</si>
  <si>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</si>
  <si>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</si>
  <si>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</si>
  <si>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</si>
  <si>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</si>
  <si>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</si>
  <si>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</si>
  <si>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</si>
  <si>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</si>
  <si>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</si>
  <si>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</si>
  <si>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</si>
  <si>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</si>
  <si>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</si>
  <si>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</si>
  <si>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</si>
  <si>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</si>
  <si>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</si>
  <si>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</si>
  <si>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</si>
  <si>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</si>
  <si>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</si>
  <si>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</si>
  <si>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</si>
  <si>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</si>
  <si>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</si>
  <si>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</si>
  <si>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</si>
  <si>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</si>
  <si>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</si>
  <si>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</si>
  <si>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</si>
  <si>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</si>
  <si>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</si>
  <si>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</si>
  <si>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</si>
  <si>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</si>
  <si>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</si>
  <si>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</si>
  <si>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</si>
  <si>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</si>
  <si>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</si>
  <si>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</si>
  <si>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</si>
  <si>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</si>
  <si>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</si>
  <si>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</si>
  <si>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</si>
  <si>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</si>
  <si>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</si>
  <si>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</si>
  <si>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</si>
  <si>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</si>
  <si>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</si>
  <si>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</si>
  <si>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</si>
  <si>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</si>
  <si>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</si>
  <si>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</si>
  <si>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</si>
  <si>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</si>
  <si>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</si>
  <si>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</si>
  <si>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</si>
  <si>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</si>
  <si>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</si>
  <si>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</si>
  <si>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</si>
  <si>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</si>
  <si>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</si>
  <si>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</si>
  <si>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</si>
  <si>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</si>
  <si>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</si>
  <si>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</si>
  <si>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</si>
  <si>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</si>
  <si>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</si>
  <si>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</si>
  <si>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</si>
  <si>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</si>
  <si>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</si>
  <si>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</si>
  <si>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</si>
  <si>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</si>
  <si>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</si>
  <si>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</si>
  <si>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</si>
  <si>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</si>
  <si>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</si>
  <si>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</si>
  <si>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</si>
  <si>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</si>
  <si>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</si>
  <si>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</si>
  <si>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</si>
  <si>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</si>
  <si>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</si>
  <si>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</si>
  <si>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</si>
  <si>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</si>
  <si>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</si>
  <si>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</si>
  <si>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</si>
  <si>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</si>
  <si>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</si>
  <si>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</si>
  <si>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</si>
  <si>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</si>
  <si>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</si>
  <si>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</si>
  <si>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</si>
  <si>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</si>
  <si>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</si>
  <si>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</si>
  <si>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</si>
  <si>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</si>
  <si>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</si>
  <si>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</si>
  <si>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</si>
  <si>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</si>
  <si>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</si>
  <si>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</si>
  <si>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</si>
  <si>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</si>
  <si>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</si>
  <si>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</si>
  <si>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</si>
  <si>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</si>
  <si>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</si>
  <si>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</si>
  <si>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</si>
  <si>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</si>
  <si>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</si>
  <si>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</si>
  <si>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</si>
  <si>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</si>
  <si>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</si>
  <si>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</si>
  <si>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</si>
  <si>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</si>
  <si>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</si>
  <si>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</si>
  <si>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</si>
  <si>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</si>
  <si>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</si>
  <si>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</si>
  <si>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</si>
  <si>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</si>
  <si>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</si>
  <si>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</si>
  <si>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</si>
  <si>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</si>
  <si>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</si>
  <si>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</si>
  <si>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</si>
  <si>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</si>
  <si>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</si>
  <si>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</si>
  <si>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</si>
  <si>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</si>
  <si>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</si>
  <si>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</si>
  <si>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</si>
  <si>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</si>
  <si>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</si>
  <si>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</si>
  <si>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</si>
  <si>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</si>
  <si>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</si>
  <si>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</si>
  <si>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</si>
  <si>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</si>
  <si>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</si>
  <si>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</si>
  <si>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</si>
  <si>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</si>
  <si>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</si>
  <si>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</si>
  <si>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</si>
  <si>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</si>
  <si>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</si>
  <si>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</si>
  <si>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</si>
  <si>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</si>
  <si>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</si>
  <si>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</si>
  <si>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</si>
  <si>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</si>
  <si>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</si>
  <si>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</si>
  <si>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</si>
  <si>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</si>
  <si>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</si>
  <si>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</si>
  <si>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</si>
  <si>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</si>
  <si>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</si>
  <si>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</si>
  <si>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</si>
  <si>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</si>
  <si>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</si>
  <si>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</si>
  <si>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</si>
  <si>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</si>
  <si>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</si>
  <si>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</si>
  <si>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</si>
  <si>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</si>
  <si>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</si>
  <si>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</si>
  <si>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</si>
  <si>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</si>
  <si>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</si>
  <si>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</si>
  <si>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</si>
  <si>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</si>
  <si>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</si>
  <si>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</si>
  <si>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</si>
  <si>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</si>
  <si>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</si>
  <si>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</si>
  <si>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</si>
  <si>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</si>
  <si>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</si>
  <si>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</si>
  <si>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</si>
  <si>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</si>
  <si>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</si>
  <si>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</si>
  <si>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</si>
  <si>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</si>
  <si>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</si>
  <si>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</si>
  <si>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</si>
  <si>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</si>
  <si>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</si>
  <si>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</si>
  <si>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</si>
  <si>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</si>
  <si>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</si>
  <si>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</si>
  <si>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</si>
  <si>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</si>
  <si>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</si>
  <si>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</si>
  <si>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</si>
  <si>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</si>
  <si>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</si>
  <si>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</si>
  <si>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</si>
  <si>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</si>
  <si>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</si>
  <si>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</si>
  <si>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</si>
  <si>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</si>
  <si>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</si>
  <si>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</si>
  <si>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</si>
  <si>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</si>
  <si>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</si>
  <si>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</si>
  <si>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</si>
  <si>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</si>
  <si>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</si>
  <si>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</si>
  <si>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</si>
  <si>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</si>
  <si>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</si>
  <si>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</si>
  <si>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</si>
  <si>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</si>
  <si>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</si>
  <si>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</si>
  <si>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</si>
  <si>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</si>
  <si>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</si>
  <si>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</si>
  <si>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</si>
  <si>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</si>
  <si>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</si>
  <si>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</si>
  <si>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</si>
  <si>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</si>
  <si>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</si>
  <si>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</si>
  <si>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</si>
  <si>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</si>
  <si>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</si>
  <si>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</si>
  <si>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</si>
  <si>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</si>
  <si>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</si>
  <si>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</si>
  <si>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</si>
  <si>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</si>
  <si>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</si>
  <si>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</si>
  <si>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</si>
  <si>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</si>
  <si>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</si>
  <si>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</si>
  <si>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</si>
  <si>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</si>
  <si>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</si>
  <si>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</si>
  <si>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</si>
  <si>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</si>
  <si>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</si>
  <si>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</si>
  <si>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</si>
  <si>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</si>
  <si>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</si>
  <si>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</si>
  <si>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</si>
  <si>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</si>
  <si>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</si>
  <si>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</si>
  <si>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</si>
  <si>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</si>
  <si>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</si>
  <si>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</si>
  <si>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</si>
  <si>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</si>
  <si>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</si>
  <si>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</si>
  <si>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</si>
  <si>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</si>
  <si>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</si>
  <si>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</si>
  <si>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</si>
  <si>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</si>
  <si>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</si>
  <si>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</si>
  <si>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</si>
  <si>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</si>
  <si>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</si>
  <si>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</si>
  <si>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</si>
  <si>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</si>
  <si>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</si>
  <si>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</si>
  <si>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</si>
  <si>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</si>
  <si>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</si>
  <si>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</si>
  <si>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</si>
  <si>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</si>
  <si>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</si>
  <si>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</si>
  <si>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</si>
  <si>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</si>
  <si>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</si>
  <si>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</si>
  <si>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</si>
  <si>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</si>
  <si>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</si>
  <si>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</si>
  <si>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</si>
  <si>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</si>
  <si>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</si>
  <si>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</si>
  <si>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</si>
  <si>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</si>
  <si>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</si>
  <si>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</si>
  <si>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</si>
  <si>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</si>
  <si>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</si>
  <si>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</si>
  <si>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</si>
  <si>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</si>
  <si>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</si>
  <si>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</si>
  <si>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</si>
  <si>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</si>
  <si>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</si>
  <si>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</si>
  <si>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</si>
  <si>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</si>
  <si>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</si>
  <si>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</si>
  <si>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</si>
  <si>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</si>
  <si>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</si>
  <si>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</si>
  <si>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</si>
  <si>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</si>
  <si>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</si>
  <si>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</si>
  <si>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</si>
  <si>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</si>
  <si>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</si>
  <si>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</si>
  <si>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</si>
  <si>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</si>
  <si>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</si>
  <si>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</si>
  <si>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</si>
  <si>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</si>
  <si>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</si>
  <si>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</si>
  <si>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</si>
  <si>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</si>
  <si>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</si>
  <si>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</si>
  <si>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</si>
  <si>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</si>
  <si>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</si>
  <si>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</si>
  <si>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</si>
  <si>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</si>
  <si>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</si>
  <si>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</si>
  <si>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</si>
  <si>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</si>
  <si>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</si>
  <si>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</si>
  <si>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</si>
  <si>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</si>
  <si>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</si>
  <si>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</si>
  <si>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</si>
  <si>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</si>
  <si>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</si>
  <si>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</si>
  <si>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</si>
  <si>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</si>
  <si>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</si>
  <si>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</si>
  <si>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</si>
  <si>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</si>
  <si>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</si>
  <si>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</si>
  <si>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</si>
  <si>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</si>
  <si>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</si>
  <si>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</si>
  <si>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</si>
  <si>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</si>
  <si>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</si>
  <si>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</si>
  <si>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</si>
  <si>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</si>
  <si>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</si>
  <si>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</si>
  <si>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</si>
  <si>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</si>
  <si>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</si>
  <si>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</si>
  <si>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</si>
  <si>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</si>
  <si>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</si>
  <si>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</si>
  <si>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</si>
  <si>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</si>
  <si>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</si>
  <si>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</si>
  <si>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</si>
  <si>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</si>
  <si>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</si>
  <si>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</si>
  <si>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</si>
  <si>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</si>
  <si>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</si>
  <si>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</si>
  <si>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</si>
  <si>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</si>
  <si>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</si>
  <si>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</si>
  <si>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</si>
  <si>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</si>
  <si>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</si>
  <si>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</si>
  <si>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</si>
  <si>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</si>
  <si>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</si>
  <si>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</si>
  <si>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</si>
  <si>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</si>
  <si>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</si>
  <si>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</si>
  <si>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</si>
  <si>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</si>
  <si>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</si>
  <si>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</si>
  <si>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</si>
  <si>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</si>
  <si>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</si>
  <si>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</si>
  <si>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</si>
  <si>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</si>
  <si>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</si>
  <si>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</si>
  <si>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</si>
  <si>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</si>
  <si>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</si>
  <si>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</si>
  <si>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</si>
  <si>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</si>
  <si>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</si>
  <si>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</si>
  <si>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</si>
  <si>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</si>
  <si>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</si>
  <si>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</si>
  <si>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</si>
  <si>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</si>
  <si>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</si>
  <si>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</si>
  <si>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</si>
  <si>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</si>
  <si>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</si>
  <si>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</si>
  <si>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</si>
  <si>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</si>
  <si>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</si>
  <si>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</si>
  <si>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</si>
  <si>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</si>
  <si>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</si>
  <si>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</si>
  <si>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</si>
  <si>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</si>
  <si>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</si>
  <si>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</si>
  <si>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</si>
  <si>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</si>
  <si>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</si>
  <si>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</si>
  <si>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</si>
  <si>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</si>
  <si>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</si>
  <si>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</si>
  <si>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</si>
  <si>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</si>
  <si>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</si>
  <si>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</si>
  <si>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</si>
  <si>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</si>
  <si>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</si>
  <si>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</si>
  <si>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</si>
  <si>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</si>
  <si>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</si>
  <si>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</si>
  <si>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</si>
  <si>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</si>
  <si>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</si>
  <si>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</si>
  <si>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</si>
  <si>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</si>
  <si>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</si>
  <si>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</si>
  <si>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</si>
  <si>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</si>
  <si>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</si>
  <si>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</si>
  <si>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</si>
  <si>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</si>
  <si>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</si>
  <si>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</si>
  <si>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</si>
  <si>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</si>
  <si>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</si>
  <si>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</si>
  <si>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</si>
  <si>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</si>
  <si>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</si>
  <si>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</si>
  <si>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</si>
  <si>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</si>
  <si>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</si>
  <si>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</si>
  <si>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</si>
  <si>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</si>
  <si>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</si>
  <si>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</si>
  <si>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</si>
  <si>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</si>
  <si>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</si>
  <si>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</si>
  <si>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</si>
  <si>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</si>
  <si>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</si>
  <si>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</si>
  <si>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</si>
  <si>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</si>
  <si>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</si>
  <si>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</si>
  <si>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</si>
  <si>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</si>
  <si>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</si>
  <si>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</si>
  <si>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</si>
  <si>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</si>
  <si>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</si>
  <si>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</si>
  <si>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</si>
  <si>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</si>
  <si>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</si>
  <si>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</si>
  <si>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</si>
  <si>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</si>
  <si>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</si>
  <si>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</si>
  <si>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</si>
  <si>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</si>
  <si>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</si>
  <si>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</si>
  <si>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</si>
  <si>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</si>
  <si>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</si>
  <si>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</si>
  <si>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</si>
  <si>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</si>
  <si>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</si>
  <si>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</si>
  <si>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</si>
  <si>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</si>
  <si>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</si>
  <si>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</si>
  <si>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</si>
  <si>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</si>
  <si>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</si>
  <si>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</si>
  <si>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</si>
  <si>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</si>
  <si>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</si>
  <si>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</si>
  <si>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</si>
  <si>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</si>
  <si>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</si>
  <si>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</si>
  <si>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</si>
  <si>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</si>
  <si>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</si>
  <si>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</si>
  <si>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</si>
  <si>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</si>
  <si>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</si>
  <si>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</si>
  <si>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</si>
  <si>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</si>
  <si>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</si>
  <si>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</si>
  <si>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</si>
  <si>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</si>
  <si>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</si>
  <si>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</si>
  <si>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</si>
  <si>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</si>
  <si>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</si>
  <si>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</si>
  <si>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</si>
  <si>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</si>
  <si>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</si>
  <si>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</si>
  <si>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</si>
  <si>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</si>
  <si>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</si>
  <si>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</si>
  <si>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</si>
  <si>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</si>
  <si>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</si>
  <si>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</si>
  <si>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</si>
  <si>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</si>
  <si>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</si>
  <si>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</si>
  <si>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</si>
  <si>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</si>
  <si>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</si>
  <si>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</si>
  <si>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</si>
  <si>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</si>
  <si>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</si>
  <si>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</si>
  <si>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</si>
  <si>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</si>
  <si>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</si>
  <si>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</si>
  <si>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</si>
  <si>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</si>
  <si>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</si>
  <si>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</si>
  <si>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</si>
  <si>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</si>
  <si>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</si>
  <si>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</si>
  <si>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</si>
  <si>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</si>
  <si>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</si>
  <si>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</si>
  <si>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</si>
  <si>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</si>
  <si>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</si>
  <si>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</si>
  <si>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</si>
  <si>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</si>
  <si>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</si>
  <si>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</si>
  <si>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</si>
  <si>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</si>
  <si>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</si>
  <si>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</si>
  <si>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</si>
  <si>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</si>
  <si>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</si>
  <si>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</si>
  <si>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</si>
  <si>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</si>
  <si>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</si>
  <si>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</si>
  <si>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</si>
  <si>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</si>
  <si>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</si>
  <si>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</si>
  <si>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</si>
  <si>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</si>
  <si>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</si>
  <si>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</si>
  <si>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</si>
  <si>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</si>
  <si>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</si>
  <si>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</si>
  <si>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</si>
  <si>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</si>
  <si>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</si>
  <si>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</si>
  <si>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</si>
  <si>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</si>
  <si>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</si>
  <si>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</si>
  <si>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</si>
  <si>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</si>
  <si>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</si>
  <si>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</si>
  <si>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</si>
  <si>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</si>
  <si>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</si>
  <si>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</si>
  <si>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</si>
  <si>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</si>
  <si>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</si>
  <si>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</si>
  <si>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</si>
  <si>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</si>
  <si>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</si>
  <si>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</si>
  <si>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</si>
  <si>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</si>
  <si>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</si>
  <si>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</si>
  <si>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</si>
  <si>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</si>
  <si>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</si>
  <si>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</si>
  <si>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</si>
  <si>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</si>
  <si>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</si>
  <si>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</si>
  <si>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</si>
  <si>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</si>
  <si>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</si>
  <si>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</si>
  <si>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</si>
  <si>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</si>
  <si>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</si>
  <si>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</si>
  <si>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</si>
  <si>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</si>
  <si>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</si>
  <si>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</si>
  <si>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</si>
  <si>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</si>
  <si>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</si>
  <si>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</si>
  <si>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</si>
  <si>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</si>
  <si>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</si>
  <si>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</si>
  <si>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</si>
  <si>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</si>
  <si>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</si>
  <si>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</si>
  <si>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</si>
  <si>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</si>
  <si>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</si>
  <si>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</si>
  <si>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</si>
  <si>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</si>
  <si>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</si>
  <si>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</si>
  <si>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</si>
  <si>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</si>
  <si>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</si>
  <si>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</si>
  <si>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</si>
  <si>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</si>
  <si>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</si>
  <si>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</si>
  <si>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</si>
  <si>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</si>
  <si>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</si>
  <si>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</si>
  <si>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</si>
  <si>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</si>
  <si>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</si>
  <si>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</si>
  <si>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</si>
  <si>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</si>
  <si>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</si>
  <si>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</si>
  <si>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</si>
  <si>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</si>
  <si>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</si>
  <si>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</si>
  <si>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</si>
  <si>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</si>
  <si>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</si>
  <si>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</si>
  <si>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</si>
  <si>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</si>
  <si>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</si>
  <si>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</si>
  <si>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</si>
  <si>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</si>
  <si>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</si>
  <si>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</si>
  <si>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</si>
  <si>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</si>
  <si>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</si>
  <si>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</si>
  <si>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</si>
  <si>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</si>
  <si>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</si>
  <si>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</si>
  <si>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</si>
  <si>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</si>
  <si>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</si>
  <si>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</si>
  <si>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</si>
  <si>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</si>
  <si>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</si>
  <si>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</si>
  <si>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</si>
  <si>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</si>
  <si>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</si>
  <si>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</si>
  <si>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</si>
  <si>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</si>
  <si>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</si>
  <si>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</si>
  <si>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</si>
  <si>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</si>
  <si>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</si>
  <si>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</si>
  <si>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</si>
  <si>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</si>
  <si>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</si>
  <si>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</si>
  <si>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</si>
  <si>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</si>
  <si>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</si>
  <si>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</si>
  <si>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</si>
  <si>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</si>
  <si>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</si>
  <si>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</si>
  <si>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</si>
  <si>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</si>
  <si>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</si>
  <si>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</si>
  <si>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</si>
  <si>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</si>
  <si>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</si>
  <si>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</si>
  <si>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</si>
  <si>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</si>
  <si>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</si>
  <si>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</si>
  <si>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</si>
  <si>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</si>
  <si>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</si>
  <si>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</si>
  <si>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</si>
  <si>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</si>
  <si>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</si>
  <si>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</si>
  <si>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</si>
  <si>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</si>
  <si>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</si>
  <si>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</si>
  <si>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</si>
  <si>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</si>
  <si>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</si>
  <si>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</si>
  <si>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</si>
  <si>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</si>
  <si>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</si>
  <si>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</si>
  <si>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</si>
  <si>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</si>
  <si>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</si>
  <si>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</si>
  <si>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</si>
  <si>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</si>
  <si>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</si>
  <si>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</si>
  <si>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</si>
  <si>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</si>
  <si>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</si>
  <si>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</si>
  <si>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</si>
  <si>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</si>
  <si>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</si>
  <si>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</si>
  <si>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</si>
  <si>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</si>
  <si>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</si>
  <si>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</si>
  <si>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</si>
  <si>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</si>
  <si>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</si>
  <si>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</si>
  <si>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</si>
  <si>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</si>
  <si>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</si>
  <si>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</si>
  <si>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</si>
  <si>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</si>
  <si>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</si>
  <si>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</si>
  <si>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</si>
  <si>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</si>
  <si>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</si>
  <si>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</si>
  <si>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</si>
  <si>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</si>
  <si>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</si>
  <si>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</si>
  <si>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</si>
  <si>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</si>
  <si>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</si>
  <si>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</si>
  <si>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</si>
  <si>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</si>
  <si>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</si>
  <si>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</si>
  <si>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</si>
  <si>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</si>
  <si>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</si>
  <si>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</si>
  <si>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</si>
  <si>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</si>
  <si>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</si>
  <si>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</si>
  <si>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</si>
  <si>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</si>
  <si>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</si>
  <si>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</si>
  <si>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</si>
  <si>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</si>
  <si>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</si>
  <si>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</si>
  <si>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</si>
  <si>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</si>
  <si>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</si>
  <si>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</si>
  <si>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</si>
  <si>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</si>
  <si>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</si>
  <si>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</si>
  <si>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</si>
  <si>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</si>
  <si>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</si>
  <si>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</si>
  <si>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</si>
  <si>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</si>
  <si>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</si>
  <si>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</si>
  <si>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</si>
  <si>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</si>
  <si>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</si>
  <si>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</si>
  <si>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</si>
  <si>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</si>
  <si>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</si>
  <si>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</si>
  <si>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</si>
  <si>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</si>
  <si>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</si>
  <si>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</si>
  <si>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</si>
  <si>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</si>
  <si>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</si>
  <si>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</si>
  <si>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</si>
  <si>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</si>
  <si>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</si>
  <si>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</si>
  <si>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</si>
  <si>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</si>
  <si>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</si>
  <si>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</si>
  <si>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</si>
  <si>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</si>
  <si>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</si>
  <si>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</si>
  <si>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</si>
  <si>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</si>
  <si>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</si>
  <si>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</si>
  <si>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</si>
  <si>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</si>
  <si>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</si>
  <si>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</si>
  <si>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</si>
  <si>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</si>
  <si>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</si>
  <si>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</si>
  <si>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</si>
  <si>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</si>
  <si>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</si>
  <si>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</si>
  <si>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</si>
  <si>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</si>
  <si>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</si>
  <si>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</si>
  <si>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</si>
  <si>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</si>
  <si>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</si>
  <si>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</si>
  <si>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</si>
  <si>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</si>
  <si>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</si>
  <si>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</si>
  <si>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</si>
  <si>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</si>
  <si>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</si>
  <si>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</si>
  <si>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</si>
  <si>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</si>
  <si>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</si>
  <si>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</si>
  <si>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</si>
  <si>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</si>
  <si>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</si>
  <si>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</si>
  <si>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</si>
  <si>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</si>
  <si>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</si>
  <si>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</si>
  <si>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</si>
  <si>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</si>
  <si>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</si>
  <si>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</si>
  <si>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</si>
  <si>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</si>
  <si>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</si>
  <si>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</si>
  <si>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</si>
  <si>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</si>
  <si>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</si>
  <si>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</si>
  <si>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</si>
  <si>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</si>
  <si>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</si>
  <si>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</si>
  <si>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</si>
  <si>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</si>
  <si>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</si>
  <si>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</si>
  <si>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</si>
  <si>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</si>
  <si>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</si>
  <si>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</si>
  <si>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</si>
  <si>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</si>
  <si>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</si>
  <si>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</si>
  <si>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</si>
  <si>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</si>
  <si>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</si>
  <si>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</si>
  <si>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</si>
  <si>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</si>
  <si>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</si>
  <si>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</si>
  <si>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</si>
  <si>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</si>
  <si>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</si>
  <si>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</si>
  <si>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</si>
  <si>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</si>
  <si>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</si>
  <si>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</si>
  <si>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</si>
  <si>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</si>
  <si>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</si>
  <si>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</si>
  <si>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</si>
  <si>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</si>
  <si>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</si>
  <si>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</si>
  <si>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</si>
  <si>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</si>
  <si>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</si>
  <si>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</si>
  <si>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</si>
  <si>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</si>
  <si>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</si>
  <si>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</si>
  <si>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</si>
  <si>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</si>
  <si>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</si>
  <si>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</si>
  <si>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</si>
  <si>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</si>
  <si>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</si>
  <si>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</si>
  <si>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</si>
  <si>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</si>
  <si>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</si>
  <si>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</si>
  <si>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</si>
  <si>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</si>
  <si>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</si>
  <si>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</si>
  <si>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</si>
  <si>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</si>
  <si>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</si>
  <si>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</si>
  <si>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</si>
  <si>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</si>
  <si>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</si>
  <si>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</si>
  <si>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</si>
  <si>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</si>
  <si>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</si>
  <si>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</si>
  <si>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</si>
  <si>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</si>
  <si>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</si>
  <si>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</si>
  <si>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</si>
  <si>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</si>
  <si>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</si>
  <si>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</si>
  <si>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</si>
  <si>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</si>
  <si>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</si>
  <si>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</si>
  <si>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</si>
  <si>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</si>
  <si>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</si>
  <si>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</si>
  <si>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</si>
  <si>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</si>
  <si>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</si>
  <si>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</si>
  <si>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</si>
  <si>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</si>
  <si>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</si>
  <si>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</si>
  <si>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</si>
  <si>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</si>
  <si>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</si>
  <si>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</si>
  <si>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</si>
  <si>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</si>
  <si>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</si>
  <si>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</si>
  <si>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</si>
  <si>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</si>
  <si>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</si>
  <si>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</si>
  <si>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</si>
  <si>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</si>
  <si>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</si>
  <si>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</si>
  <si>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</si>
  <si>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</si>
  <si>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</si>
  <si>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</si>
  <si>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</si>
  <si>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</si>
  <si>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</si>
  <si>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</si>
  <si>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</si>
  <si>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</si>
  <si>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</si>
  <si>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</si>
  <si>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</si>
  <si>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</si>
  <si>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</si>
  <si>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</si>
  <si>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</si>
  <si>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</si>
  <si>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</si>
  <si>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</si>
  <si>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</si>
  <si>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</si>
  <si>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</si>
  <si>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</si>
  <si>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</si>
  <si>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</si>
  <si>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</si>
  <si>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</si>
  <si>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</si>
  <si>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</si>
  <si>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</si>
  <si>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</si>
  <si>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</si>
  <si>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</si>
  <si>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</si>
  <si>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</si>
  <si>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</si>
  <si>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</si>
  <si>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</si>
  <si>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</si>
  <si>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</si>
  <si>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</si>
  <si>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</si>
  <si>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</si>
  <si>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</si>
  <si>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</si>
  <si>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</si>
  <si>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</si>
  <si>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</si>
  <si>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</si>
  <si>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</si>
  <si>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</si>
  <si>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</si>
  <si>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</si>
  <si>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</si>
  <si>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</si>
  <si>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</si>
  <si>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</si>
  <si>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</si>
  <si>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</si>
  <si>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</si>
  <si>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</si>
  <si>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</si>
  <si>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</si>
  <si>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</si>
  <si>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</si>
  <si>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</si>
  <si>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</si>
  <si>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</si>
  <si>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</si>
  <si>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</si>
  <si>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</si>
  <si>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</si>
  <si>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</si>
  <si>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</si>
  <si>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</si>
  <si>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</si>
  <si>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</si>
  <si>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</si>
  <si>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</si>
  <si>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</si>
  <si>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</si>
  <si>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</si>
  <si>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</si>
  <si>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</si>
  <si>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</si>
  <si>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</si>
  <si>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</si>
  <si>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</si>
  <si>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</si>
  <si>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</si>
  <si>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</si>
  <si>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</si>
  <si>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</si>
  <si>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</si>
  <si>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</si>
  <si>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</si>
  <si>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</si>
  <si>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</si>
  <si>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</si>
  <si>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</si>
  <si>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</si>
  <si>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</si>
  <si>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</si>
  <si>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</si>
  <si>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</si>
  <si>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</si>
  <si>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</si>
  <si>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</si>
  <si>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</si>
  <si>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</si>
  <si>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</si>
  <si>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</si>
  <si>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</si>
  <si>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</si>
  <si>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</si>
  <si>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</si>
  <si>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</si>
  <si>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</si>
  <si>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</si>
  <si>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</si>
  <si>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</si>
  <si>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</si>
  <si>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</si>
  <si>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</si>
  <si>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</si>
  <si>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</si>
  <si>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</si>
  <si>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</si>
  <si>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</si>
  <si>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</si>
  <si>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</si>
  <si>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</si>
  <si>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</si>
  <si>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</si>
  <si>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</si>
  <si>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</si>
  <si>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</si>
  <si>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</si>
  <si>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</si>
  <si>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</si>
  <si>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</si>
  <si>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</si>
  <si>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</si>
  <si>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</si>
  <si>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</si>
  <si>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</si>
  <si>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</si>
  <si>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</si>
  <si>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</si>
  <si>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</si>
  <si>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</si>
  <si>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</si>
  <si>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</si>
  <si>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</si>
  <si>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</si>
  <si>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</si>
  <si>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</si>
  <si>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</si>
  <si>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</si>
  <si>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</si>
  <si>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</si>
  <si>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</si>
  <si>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</si>
  <si>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</si>
  <si>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</si>
  <si>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</si>
  <si>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</si>
  <si>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</si>
  <si>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</si>
  <si>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</si>
  <si>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</si>
  <si>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</si>
  <si>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</si>
  <si>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</si>
  <si>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</si>
  <si>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</si>
  <si>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</si>
  <si>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</si>
  <si>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</si>
  <si>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</si>
  <si>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</si>
  <si>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</si>
  <si>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</si>
  <si>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</si>
  <si>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</si>
  <si>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</si>
  <si>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</si>
  <si>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</si>
  <si>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</si>
  <si>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</si>
  <si>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</si>
  <si>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</si>
  <si>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</si>
  <si>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</si>
  <si>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</si>
  <si>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</si>
  <si>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</si>
  <si>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</si>
  <si>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</si>
  <si>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</si>
  <si>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</si>
  <si>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</si>
  <si>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</si>
  <si>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</si>
  <si>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</si>
  <si>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</si>
  <si>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</si>
  <si>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</si>
  <si>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</si>
  <si>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</si>
  <si>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</si>
  <si>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</si>
  <si>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</si>
  <si>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</si>
  <si>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</si>
  <si>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</si>
  <si>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</si>
  <si>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</si>
  <si>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</si>
  <si>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</si>
  <si>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</si>
  <si>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</si>
  <si>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</si>
  <si>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</si>
  <si>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</si>
  <si>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</si>
  <si>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</si>
  <si>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</si>
  <si>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</si>
  <si>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</si>
  <si>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</si>
  <si>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</si>
  <si>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</si>
  <si>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</si>
  <si>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</si>
  <si>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</si>
  <si>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</si>
  <si>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</si>
  <si>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</si>
  <si>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</si>
  <si>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</si>
  <si>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</si>
  <si>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</si>
  <si>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</si>
  <si>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</si>
  <si>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</si>
  <si>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</si>
  <si>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</si>
  <si>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</si>
  <si>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</si>
  <si>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</si>
  <si>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</si>
  <si>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</si>
  <si>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</si>
  <si>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</si>
  <si>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</si>
  <si>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</si>
  <si>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</si>
  <si>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</si>
  <si>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</si>
  <si>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</si>
  <si>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</si>
  <si>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</si>
  <si>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</si>
  <si>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</si>
  <si>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</si>
  <si>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</si>
  <si>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</si>
  <si>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</si>
  <si>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</si>
  <si>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</si>
  <si>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</si>
  <si>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</si>
  <si>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</si>
  <si>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</si>
  <si>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</si>
  <si>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</si>
  <si>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</si>
  <si>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</si>
  <si>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</si>
  <si>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</si>
  <si>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</si>
  <si>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</si>
  <si>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</si>
  <si>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</si>
  <si>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</si>
  <si>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</si>
  <si>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</si>
  <si>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</si>
  <si>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</si>
  <si>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</si>
  <si>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</si>
  <si>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</si>
  <si>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</si>
  <si>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</si>
  <si>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</si>
  <si>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</si>
  <si>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</si>
  <si>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</si>
  <si>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</si>
  <si>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</si>
  <si>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</si>
  <si>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</si>
  <si>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</si>
  <si>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</si>
  <si>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</si>
  <si>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</si>
  <si>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</si>
  <si>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</si>
  <si>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</si>
  <si>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</si>
  <si>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</si>
  <si>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</si>
  <si>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</si>
  <si>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</si>
  <si>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</si>
  <si>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</si>
  <si>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</si>
  <si>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</si>
  <si>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</si>
  <si>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</si>
  <si>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</si>
  <si>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</si>
  <si>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</si>
  <si>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</si>
  <si>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</si>
  <si>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</si>
  <si>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</si>
  <si>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</si>
  <si>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</si>
  <si>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</si>
  <si>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</si>
  <si>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</si>
  <si>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</si>
  <si>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</si>
  <si>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</si>
  <si>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</si>
  <si>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</si>
  <si>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</si>
  <si>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</si>
  <si>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</si>
  <si>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</si>
  <si>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</si>
  <si>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</si>
  <si>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</si>
  <si>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</si>
  <si>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</si>
  <si>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</si>
  <si>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</si>
  <si>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</si>
  <si>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</si>
  <si>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</si>
  <si>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</si>
  <si>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</si>
  <si>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</si>
  <si>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</si>
  <si>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</si>
  <si>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</si>
  <si>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</si>
  <si>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</si>
  <si>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</si>
  <si>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</si>
  <si>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</si>
  <si>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</si>
  <si>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</si>
  <si>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</si>
  <si>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</si>
  <si>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</si>
  <si>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</si>
  <si>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</si>
  <si>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</si>
  <si>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</si>
  <si>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</si>
  <si>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</si>
  <si>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</si>
  <si>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</si>
  <si>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</si>
  <si>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</si>
  <si>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</si>
  <si>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</si>
  <si>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</si>
  <si>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</si>
  <si>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</si>
  <si>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</si>
  <si>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</si>
  <si>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</si>
  <si>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</si>
  <si>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</si>
  <si>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</si>
  <si>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</si>
  <si>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</si>
  <si>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</si>
  <si>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</si>
  <si>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</si>
  <si>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</si>
  <si>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</si>
  <si>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</si>
  <si>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</si>
  <si>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</si>
  <si>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</si>
  <si>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</si>
  <si>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</si>
  <si>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</si>
  <si>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</si>
  <si>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</si>
  <si>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</si>
  <si>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</si>
  <si>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</si>
  <si>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</si>
  <si>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</si>
  <si>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</si>
  <si>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</si>
  <si>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</si>
  <si>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</si>
  <si>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</si>
  <si>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</si>
  <si>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</si>
  <si>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</si>
  <si>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</si>
  <si>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</si>
  <si>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</si>
  <si>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</si>
  <si>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</si>
  <si>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</si>
  <si>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</si>
  <si>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</si>
  <si>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</si>
  <si>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</si>
  <si>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</si>
  <si>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</si>
  <si>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</si>
  <si>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</si>
  <si>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</si>
  <si>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</si>
  <si>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</si>
  <si>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</si>
  <si>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</si>
  <si>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</si>
  <si>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</si>
  <si>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</si>
  <si>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</si>
  <si>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</si>
  <si>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</si>
  <si>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</si>
  <si>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</si>
  <si>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</si>
  <si>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</si>
  <si>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</si>
  <si>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</si>
  <si>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</si>
  <si>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</si>
  <si>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</si>
  <si>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</si>
  <si>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</si>
  <si>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</si>
  <si>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</si>
  <si>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</si>
  <si>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</si>
  <si>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</si>
  <si>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</si>
  <si>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</si>
  <si>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</si>
  <si>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</si>
  <si>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</si>
  <si>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</si>
  <si>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</si>
  <si>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</si>
  <si>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</si>
  <si>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</si>
  <si>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</si>
  <si>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</si>
  <si>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</si>
  <si>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</si>
  <si>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</si>
  <si>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</si>
  <si>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</si>
  <si>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</si>
  <si>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</si>
  <si>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</si>
  <si>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</si>
  <si>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</si>
  <si>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</si>
  <si>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</si>
  <si>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</si>
  <si>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</si>
  <si>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</si>
  <si>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</si>
  <si>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</si>
  <si>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</si>
  <si>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</si>
  <si>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</si>
  <si>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</si>
  <si>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</si>
  <si>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</si>
  <si>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</si>
  <si>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</si>
  <si>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</si>
  <si>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</si>
  <si>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</si>
  <si>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</si>
  <si>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</si>
  <si>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</si>
  <si>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</si>
  <si>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</si>
  <si>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</si>
  <si>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</si>
  <si>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</si>
  <si>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</si>
  <si>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</si>
  <si>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</si>
  <si>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</si>
  <si>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</si>
  <si>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</si>
  <si>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</si>
  <si>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</si>
  <si>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</si>
  <si>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</si>
  <si>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</si>
  <si>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</si>
  <si>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</si>
  <si>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</si>
  <si>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</si>
  <si>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</si>
  <si>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</si>
  <si>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</si>
  <si>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</si>
  <si>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</si>
  <si>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</si>
  <si>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</si>
  <si>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</si>
  <si>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</si>
  <si>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</si>
  <si>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</si>
  <si>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</si>
  <si>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</si>
  <si>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</si>
  <si>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</si>
  <si>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</si>
  <si>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</si>
  <si>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</si>
  <si>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</si>
  <si>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</si>
  <si>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</si>
  <si>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</si>
  <si>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</si>
  <si>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</si>
  <si>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</si>
  <si>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</si>
  <si>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</si>
  <si>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</si>
  <si>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</si>
  <si>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</si>
  <si>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</si>
  <si>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</si>
  <si>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</si>
  <si>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</si>
  <si>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</si>
  <si>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</si>
  <si>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</si>
  <si>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</si>
  <si>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</si>
  <si>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</si>
  <si>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</si>
  <si>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</si>
  <si>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</si>
  <si>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</si>
  <si>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</si>
  <si>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</si>
  <si>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</si>
  <si>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</si>
  <si>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</si>
  <si>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</si>
  <si>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</si>
  <si>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</si>
  <si>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</si>
  <si>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</si>
  <si>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</si>
  <si>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</si>
  <si>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</si>
  <si>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</si>
  <si>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</si>
  <si>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</si>
  <si>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</si>
  <si>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</si>
  <si>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</si>
  <si>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</si>
  <si>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</si>
  <si>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</si>
  <si>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</si>
  <si>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</si>
  <si>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</si>
  <si>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</si>
  <si>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</si>
  <si>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</si>
  <si>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</si>
  <si>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</si>
  <si>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</si>
  <si>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</si>
  <si>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</si>
  <si>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</si>
  <si>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</si>
  <si>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</si>
  <si>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</si>
  <si>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</si>
  <si>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</si>
  <si>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</si>
  <si>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</si>
  <si>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</si>
  <si>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</si>
  <si>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</si>
  <si>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</si>
  <si>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</si>
  <si>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</si>
  <si>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</si>
  <si>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</si>
  <si>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</si>
  <si>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</si>
  <si>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</si>
  <si>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</si>
  <si>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</si>
  <si>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</si>
  <si>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</si>
  <si>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</si>
  <si>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</si>
  <si>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</si>
  <si>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</si>
  <si>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</si>
  <si>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</si>
  <si>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</si>
  <si>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</si>
  <si>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</si>
  <si>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</si>
  <si>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</si>
  <si>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</si>
  <si>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</si>
  <si>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</si>
  <si>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</si>
  <si>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</si>
  <si>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</si>
  <si>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</si>
  <si>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</si>
  <si>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</si>
  <si>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</si>
  <si>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</si>
  <si>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</si>
  <si>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</si>
  <si>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</si>
  <si>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</si>
  <si>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</si>
  <si>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</si>
  <si>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</si>
  <si>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</si>
  <si>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</si>
  <si>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</si>
  <si>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</si>
  <si>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</si>
  <si>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</si>
  <si>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</si>
  <si>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</si>
  <si>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</si>
  <si>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</si>
  <si>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</si>
  <si>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</si>
  <si>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</si>
  <si>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</si>
  <si>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</si>
  <si>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</si>
  <si>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</si>
  <si>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</si>
  <si>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</si>
  <si>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</si>
  <si>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</si>
  <si>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</si>
  <si>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</si>
  <si>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</si>
  <si>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</si>
  <si>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</si>
  <si>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</si>
  <si>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</si>
  <si>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</si>
  <si>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</si>
  <si>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</si>
  <si>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</si>
  <si>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</si>
  <si>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</si>
  <si>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</si>
  <si>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</si>
  <si>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</si>
  <si>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</si>
  <si>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</si>
  <si>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</si>
  <si>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</si>
  <si>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</si>
  <si>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</si>
  <si>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</si>
  <si>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</si>
  <si>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</si>
  <si>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</si>
  <si>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</si>
  <si>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</si>
  <si>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</si>
  <si>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</si>
  <si>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</si>
  <si>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</si>
  <si>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</si>
  <si>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</si>
  <si>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</si>
  <si>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</si>
  <si>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</si>
  <si>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</si>
  <si>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</si>
  <si>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</si>
  <si>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</si>
  <si>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</si>
  <si>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</si>
  <si>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</si>
  <si>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</si>
  <si>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</si>
  <si>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</si>
  <si>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</si>
  <si>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</si>
  <si>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</si>
  <si>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</si>
  <si>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</si>
  <si>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</si>
  <si>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</si>
  <si>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</si>
  <si>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</si>
  <si>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</si>
  <si>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</si>
  <si>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</si>
  <si>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</si>
  <si>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</si>
  <si>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</si>
  <si>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</si>
  <si>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</si>
  <si>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</si>
  <si>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</si>
  <si>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</si>
  <si>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</si>
  <si>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</si>
  <si>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</si>
  <si>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</si>
  <si>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</si>
  <si>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</si>
  <si>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</si>
  <si>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</si>
  <si>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</si>
  <si>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</si>
  <si>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</si>
  <si>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</si>
  <si>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</si>
  <si>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</si>
  <si>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</si>
  <si>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</si>
  <si>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</si>
  <si>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</si>
  <si>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</si>
  <si>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</si>
  <si>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</si>
  <si>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</si>
  <si>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</si>
  <si>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</si>
  <si>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</si>
  <si>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</si>
  <si>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</si>
  <si>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</si>
  <si>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</si>
  <si>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</si>
  <si>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</si>
  <si>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</si>
  <si>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</si>
  <si>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</si>
  <si>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</si>
  <si>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</si>
  <si>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</si>
  <si>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</si>
  <si>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</si>
  <si>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</si>
  <si>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</si>
  <si>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</si>
  <si>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</si>
  <si>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</si>
  <si>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</si>
  <si>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</si>
  <si>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</si>
  <si>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</si>
  <si>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</si>
  <si>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</si>
  <si>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</si>
  <si>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</si>
  <si>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</si>
  <si>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</si>
  <si>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</si>
  <si>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</si>
  <si>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</si>
  <si>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</si>
  <si>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</si>
  <si>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</si>
  <si>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</si>
  <si>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</si>
  <si>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</si>
  <si>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</si>
  <si>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</si>
  <si>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</si>
  <si>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</si>
  <si>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</si>
  <si>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</si>
  <si>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</si>
  <si>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</si>
  <si>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</si>
  <si>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</si>
  <si>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</si>
  <si>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</si>
  <si>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</si>
  <si>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</si>
  <si>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</si>
  <si>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</si>
  <si>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</si>
  <si>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</si>
  <si>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</si>
  <si>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</si>
  <si>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</si>
  <si>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</si>
  <si>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</si>
  <si>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</si>
  <si>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</si>
  <si>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</si>
  <si>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</si>
  <si>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</si>
  <si>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</si>
  <si>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</si>
  <si>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</si>
  <si>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</si>
  <si>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</si>
  <si>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</si>
  <si>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</si>
  <si>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</si>
  <si>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</si>
  <si>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</si>
  <si>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</si>
  <si>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</si>
  <si>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</si>
  <si>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</si>
  <si>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</si>
  <si>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</si>
  <si>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</si>
  <si>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</si>
  <si>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</si>
  <si>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</si>
  <si>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</si>
  <si>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</si>
  <si>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</si>
  <si>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</si>
  <si>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</si>
  <si>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</si>
  <si>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</si>
  <si>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</si>
  <si>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</si>
  <si>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</si>
  <si>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</si>
  <si>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</si>
  <si>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</si>
  <si>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</si>
  <si>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</si>
  <si>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</si>
  <si>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</si>
  <si>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</si>
  <si>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</si>
  <si>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</si>
  <si>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</si>
  <si>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</si>
  <si>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</si>
  <si>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</si>
  <si>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</si>
  <si>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</si>
  <si>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</si>
  <si>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</si>
  <si>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</si>
  <si>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</si>
  <si>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</si>
  <si>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</si>
  <si>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</si>
  <si>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</si>
  <si>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</si>
  <si>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</si>
  <si>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</si>
  <si>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</si>
  <si>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</si>
  <si>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</si>
  <si>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</si>
  <si>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</si>
  <si>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</si>
  <si>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</si>
  <si>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</si>
  <si>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</si>
  <si>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</si>
  <si>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</si>
  <si>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</si>
  <si>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</si>
  <si>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</si>
  <si>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</si>
  <si>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</si>
  <si>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</si>
  <si>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</si>
  <si>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</si>
  <si>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</si>
  <si>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</si>
  <si>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</si>
  <si>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</si>
  <si>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</si>
  <si>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</si>
  <si>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</si>
  <si>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</si>
  <si>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</si>
  <si>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</si>
  <si>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</si>
  <si>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</si>
  <si>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</si>
  <si>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</si>
  <si>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</si>
  <si>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</si>
  <si>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</si>
  <si>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</si>
  <si>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</si>
  <si>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</si>
  <si>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</si>
  <si>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</si>
  <si>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</si>
  <si>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</si>
  <si>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</si>
  <si>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</si>
  <si>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</si>
  <si>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</si>
  <si>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</si>
  <si>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</si>
  <si>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</si>
  <si>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</si>
  <si>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</si>
  <si>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</si>
  <si>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</si>
  <si>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</si>
  <si>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</si>
  <si>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</si>
  <si>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</si>
  <si>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</si>
  <si>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</si>
  <si>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</si>
  <si>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</si>
  <si>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</si>
  <si>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</si>
  <si>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</si>
  <si>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</si>
  <si>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</si>
  <si>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</si>
  <si>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</si>
  <si>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</si>
  <si>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</si>
  <si>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</si>
  <si>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</si>
  <si>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</si>
  <si>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</si>
  <si>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</si>
  <si>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</si>
  <si>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</si>
  <si>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</si>
  <si>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</si>
  <si>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</si>
  <si>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</si>
  <si>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</si>
  <si>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</si>
  <si>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</si>
  <si>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</si>
  <si>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</si>
  <si>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</si>
  <si>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</si>
  <si>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</si>
  <si>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</si>
  <si>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</si>
  <si>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</si>
  <si>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</si>
  <si>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</si>
  <si>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</si>
  <si>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</si>
  <si>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</si>
  <si>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</si>
  <si>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</si>
  <si>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</si>
  <si>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</si>
  <si>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</si>
  <si>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</si>
  <si>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</si>
  <si>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</si>
  <si>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</si>
  <si>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</si>
  <si>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</si>
  <si>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</si>
  <si>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</si>
  <si>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</si>
  <si>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</si>
  <si>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</si>
  <si>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</si>
  <si>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</si>
  <si>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</si>
  <si>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</si>
  <si>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</si>
  <si>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</si>
  <si>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</si>
  <si>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</si>
  <si>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</si>
  <si>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</si>
  <si>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</si>
  <si>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</si>
  <si>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</si>
  <si>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</si>
  <si>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</si>
  <si>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</si>
  <si>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</si>
  <si>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</si>
  <si>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</si>
  <si>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</si>
  <si>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</si>
  <si>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</si>
  <si>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</si>
  <si>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</si>
  <si>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</si>
  <si>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</si>
  <si>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</si>
  <si>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</si>
  <si>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</si>
  <si>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</si>
  <si>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</si>
  <si>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</si>
  <si>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</si>
  <si>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</si>
  <si>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</si>
  <si>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</si>
  <si>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</si>
  <si>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</si>
  <si>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</si>
  <si>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</si>
  <si>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</si>
  <si>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</si>
  <si>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</si>
  <si>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</si>
  <si>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</si>
  <si>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</si>
  <si>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</si>
  <si>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</si>
  <si>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</si>
  <si>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</si>
  <si>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</si>
  <si>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</si>
  <si>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</si>
  <si>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</si>
  <si>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</si>
  <si>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</si>
  <si>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</si>
  <si>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</si>
  <si>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</si>
  <si>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</si>
  <si>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</si>
  <si>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</si>
  <si>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</si>
  <si>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</si>
  <si>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</si>
  <si>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</si>
  <si>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</si>
  <si>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</si>
  <si>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</si>
  <si>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</si>
  <si>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</si>
  <si>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</si>
  <si>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</si>
  <si>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</si>
  <si>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</si>
  <si>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</si>
  <si>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</si>
  <si>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</si>
  <si>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</si>
  <si>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</si>
  <si>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</si>
  <si>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</si>
  <si>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</si>
  <si>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</si>
  <si>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</si>
  <si>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</si>
  <si>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</si>
  <si>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</si>
  <si>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</si>
  <si>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</si>
  <si>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</si>
  <si>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</si>
  <si>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</si>
  <si>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</si>
  <si>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</si>
  <si>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</si>
  <si>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</si>
  <si>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</si>
  <si>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</si>
  <si>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</si>
  <si>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</si>
  <si>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</si>
  <si>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</si>
  <si>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</si>
  <si>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</si>
  <si>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</si>
  <si>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</si>
  <si>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</si>
  <si>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</si>
  <si>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</si>
  <si>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</si>
  <si>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</si>
  <si>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</si>
  <si>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</si>
  <si>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</si>
  <si>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</si>
  <si>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</si>
  <si>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</si>
  <si>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</si>
  <si>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</si>
  <si>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</si>
  <si>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</si>
  <si>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</si>
  <si>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</si>
  <si>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</si>
  <si>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</si>
  <si>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</si>
  <si>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</si>
  <si>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</si>
  <si>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</si>
  <si>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</si>
  <si>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</si>
  <si>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</si>
  <si>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</si>
  <si>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</si>
  <si>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</si>
  <si>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</si>
  <si>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</si>
  <si>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</si>
  <si>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</si>
  <si>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</si>
  <si>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</si>
  <si>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</si>
  <si>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</si>
  <si>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</si>
  <si>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</si>
  <si>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</si>
  <si>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</si>
  <si>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</si>
  <si>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</si>
  <si>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</si>
  <si>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</si>
  <si>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</si>
  <si>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</si>
  <si>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</si>
  <si>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</si>
  <si>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</si>
  <si>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</si>
  <si>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</si>
  <si>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</si>
  <si>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</si>
  <si>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</si>
  <si>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</si>
  <si>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</si>
  <si>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</si>
  <si>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</si>
  <si>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</si>
  <si>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</si>
  <si>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</si>
  <si>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</si>
  <si>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</si>
  <si>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</si>
  <si>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</si>
  <si>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</si>
  <si>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</si>
  <si>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</si>
  <si>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</si>
  <si>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</si>
  <si>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</si>
  <si>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</si>
  <si>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</si>
  <si>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</si>
  <si>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</si>
  <si>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</si>
  <si>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</si>
  <si>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</si>
  <si>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</si>
  <si>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</si>
  <si>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</si>
  <si>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</si>
  <si>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</si>
  <si>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</si>
  <si>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</si>
  <si>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</si>
  <si>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</si>
  <si>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</si>
  <si>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</si>
  <si>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</si>
  <si>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</si>
  <si>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</si>
  <si>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</si>
  <si>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</si>
  <si>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</si>
  <si>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</si>
  <si>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</si>
  <si>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</si>
  <si>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</si>
  <si>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</si>
  <si>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</si>
  <si>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</si>
  <si>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</si>
  <si>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</si>
  <si>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</si>
  <si>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</si>
  <si>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</si>
  <si>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</si>
  <si>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</si>
  <si>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</si>
  <si>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</si>
  <si>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</si>
  <si>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</si>
  <si>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</si>
  <si>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</si>
  <si>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</si>
  <si>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</si>
  <si>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</si>
  <si>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</si>
  <si>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</si>
  <si>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</si>
  <si>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</si>
  <si>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</si>
  <si>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</si>
  <si>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</si>
  <si>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</si>
  <si>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</si>
  <si>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</si>
  <si>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</si>
  <si>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</si>
  <si>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</si>
  <si>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</si>
  <si>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</si>
  <si>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</si>
  <si>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</si>
  <si>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</si>
  <si>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</si>
  <si>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</si>
  <si>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</si>
  <si>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</si>
  <si>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</si>
  <si>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</si>
  <si>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</si>
  <si>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</si>
  <si>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</si>
  <si>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</si>
  <si>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</si>
  <si>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</si>
  <si>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</si>
  <si>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</si>
  <si>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</si>
  <si>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</si>
  <si>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</si>
  <si>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</si>
  <si>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</si>
  <si>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</si>
  <si>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</si>
  <si>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</si>
  <si>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</si>
  <si>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</si>
  <si>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</si>
  <si>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</si>
  <si>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</si>
  <si>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</si>
  <si>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</si>
  <si>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</si>
  <si>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</si>
  <si>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</si>
  <si>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</si>
  <si>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</si>
  <si>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</si>
  <si>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</si>
  <si>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</si>
  <si>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</si>
  <si>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</si>
  <si>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</si>
  <si>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</si>
  <si>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</si>
  <si>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</si>
  <si>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</si>
  <si>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</si>
  <si>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</si>
  <si>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</si>
  <si>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</si>
  <si>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</si>
  <si>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</si>
  <si>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</si>
  <si>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</si>
  <si>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</si>
  <si>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</si>
  <si>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</si>
  <si>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</si>
  <si>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</si>
  <si>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</si>
  <si>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</si>
  <si>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</si>
  <si>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</si>
  <si>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</si>
  <si>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</si>
  <si>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</si>
  <si>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</si>
  <si>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</si>
  <si>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</si>
  <si>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</si>
  <si>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</si>
  <si>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</si>
  <si>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</si>
  <si>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</si>
  <si>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</si>
  <si>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</si>
  <si>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</si>
  <si>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</si>
  <si>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</si>
  <si>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</si>
  <si>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</si>
  <si>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</si>
  <si>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</si>
  <si>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</si>
  <si>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</si>
  <si>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</si>
  <si>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</si>
  <si>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</si>
  <si>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</si>
  <si>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</si>
  <si>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</si>
  <si>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</si>
  <si>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</si>
  <si>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</si>
  <si>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</si>
  <si>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</si>
  <si>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</si>
  <si>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</si>
  <si>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</si>
  <si>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</si>
  <si>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</si>
  <si>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</si>
  <si>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</si>
  <si>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</si>
  <si>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</si>
  <si>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</si>
  <si>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</si>
  <si>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</si>
  <si>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</si>
  <si>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</si>
  <si>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</si>
  <si>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</si>
  <si>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</si>
  <si>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</si>
  <si>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</si>
  <si>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</si>
  <si>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</si>
  <si>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</si>
  <si>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</si>
  <si>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</si>
  <si>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</si>
  <si>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</si>
  <si>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</si>
  <si>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</si>
  <si>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</si>
  <si>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</si>
  <si>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</si>
  <si>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</si>
  <si>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</si>
  <si>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</si>
  <si>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</si>
  <si>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</si>
  <si>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</si>
  <si>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</si>
  <si>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</si>
  <si>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</si>
  <si>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</si>
  <si>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</si>
  <si>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</si>
  <si>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</si>
  <si>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</si>
  <si>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</si>
  <si>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</si>
  <si>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</si>
  <si>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</si>
  <si>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</si>
  <si>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</si>
  <si>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</si>
  <si>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</si>
  <si>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</si>
  <si>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</si>
  <si>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</si>
  <si>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</si>
  <si>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</si>
  <si>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</si>
  <si>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</si>
  <si>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</si>
  <si>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</si>
  <si>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</si>
  <si>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</si>
  <si>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</si>
  <si>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</si>
  <si>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</si>
  <si>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</si>
  <si>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</si>
  <si>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</si>
  <si>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</si>
  <si>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</si>
  <si>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</si>
  <si>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</si>
  <si>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</si>
  <si>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</si>
  <si>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</si>
  <si>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</si>
  <si>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</si>
  <si>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</si>
  <si>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</si>
  <si>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</si>
  <si>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</si>
  <si>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</si>
  <si>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</si>
  <si>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</si>
  <si>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</si>
  <si>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</si>
  <si>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</si>
  <si>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</si>
  <si>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</si>
  <si>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</si>
  <si>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</si>
  <si>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</si>
  <si>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</si>
  <si>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</si>
  <si>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</si>
  <si>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</si>
  <si>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</si>
  <si>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</si>
  <si>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</si>
  <si>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</si>
  <si>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</si>
  <si>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</si>
  <si>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</si>
  <si>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</si>
  <si>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</si>
  <si>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</si>
  <si>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</si>
  <si>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</si>
  <si>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</si>
  <si>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</si>
  <si>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</si>
  <si>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</si>
  <si>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</si>
  <si>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</si>
  <si>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</si>
  <si>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</si>
  <si>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</si>
  <si>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</si>
  <si>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</si>
  <si>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</si>
  <si>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</si>
  <si>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</si>
  <si>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</si>
  <si>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</si>
  <si>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</si>
  <si>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</si>
  <si>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</si>
  <si>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</si>
  <si>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</si>
  <si>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</si>
  <si>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</si>
  <si>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</si>
  <si>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</si>
  <si>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</si>
  <si>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</si>
  <si>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</si>
  <si>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</si>
  <si>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</si>
  <si>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</si>
  <si>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</si>
  <si>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</si>
  <si>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</si>
  <si>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</si>
  <si>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</si>
  <si>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</si>
  <si>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</si>
  <si>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</si>
  <si>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</si>
  <si>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</si>
  <si>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</si>
  <si>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</si>
  <si>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</si>
  <si>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</si>
  <si>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</si>
  <si>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</si>
  <si>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</si>
  <si>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</si>
  <si>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</si>
  <si>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</si>
  <si>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</si>
  <si>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</si>
  <si>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</si>
  <si>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</si>
  <si>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</si>
  <si>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</si>
  <si>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</si>
  <si>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</si>
  <si>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</si>
  <si>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</si>
  <si>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</si>
  <si>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</si>
  <si>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</si>
  <si>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</si>
  <si>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</si>
  <si>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</si>
  <si>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</si>
  <si>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</si>
  <si>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</si>
  <si>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</si>
  <si>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</si>
  <si>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</si>
  <si>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</si>
  <si>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</si>
  <si>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</si>
  <si>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</si>
  <si>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</si>
  <si>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</si>
  <si>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</si>
  <si>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</si>
  <si>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</si>
  <si>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</si>
  <si>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</si>
  <si>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</si>
  <si>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</si>
  <si>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</si>
  <si>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</si>
  <si>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</si>
  <si>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</si>
  <si>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</si>
  <si>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</si>
  <si>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</si>
  <si>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</si>
  <si>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</si>
  <si>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</si>
  <si>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</si>
  <si>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</si>
  <si>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</si>
  <si>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</si>
  <si>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</si>
  <si>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</si>
  <si>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</si>
  <si>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</si>
  <si>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</si>
  <si>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</si>
  <si>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</si>
  <si>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</si>
  <si>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</si>
  <si>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</si>
  <si>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</si>
  <si>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</si>
  <si>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</si>
  <si>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</si>
  <si>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</si>
  <si>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</si>
  <si>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</si>
  <si>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</si>
  <si>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</si>
  <si>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</si>
  <si>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</si>
  <si>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</si>
  <si>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</si>
  <si>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</si>
  <si>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</si>
  <si>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</si>
  <si>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</si>
  <si>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</si>
  <si>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</si>
  <si>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</si>
  <si>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</si>
  <si>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</si>
  <si>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</si>
  <si>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</si>
  <si>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</si>
  <si>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</si>
  <si>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</si>
  <si>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</si>
  <si>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</si>
  <si>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</si>
  <si>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</si>
  <si>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</si>
  <si>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</si>
  <si>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</si>
  <si>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</si>
  <si>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</si>
  <si>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</si>
  <si>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</si>
  <si>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</si>
  <si>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</si>
  <si>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</si>
  <si>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</si>
  <si>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</si>
  <si>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</si>
  <si>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</si>
  <si>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</si>
  <si>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</si>
  <si>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</si>
  <si>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</si>
  <si>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</si>
  <si>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</si>
  <si>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</si>
  <si>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</si>
  <si>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</si>
  <si>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</si>
  <si>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</si>
  <si>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</si>
  <si>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</si>
  <si>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</si>
  <si>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</si>
  <si>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</si>
  <si>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</si>
  <si>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</si>
  <si>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</si>
  <si>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</si>
  <si>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</si>
  <si>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</si>
  <si>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</si>
  <si>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</si>
  <si>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</si>
  <si>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</si>
  <si>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</si>
  <si>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</si>
  <si>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</si>
  <si>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</si>
  <si>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</si>
  <si>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</si>
  <si>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</si>
  <si>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</si>
  <si>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</si>
  <si>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</si>
  <si>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</si>
  <si>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</si>
  <si>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</si>
  <si>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</si>
  <si>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</si>
  <si>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</si>
  <si>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</si>
  <si>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</si>
  <si>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</si>
  <si>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</si>
  <si>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</si>
  <si>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</si>
  <si>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</si>
  <si>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</si>
  <si>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</si>
  <si>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</si>
  <si>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</si>
  <si>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</si>
  <si>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</si>
  <si>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</si>
  <si>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</si>
  <si>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</si>
  <si>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</si>
  <si>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</si>
  <si>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</si>
  <si>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</si>
  <si>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</si>
  <si>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</si>
  <si>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</si>
  <si>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</si>
  <si>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</si>
  <si>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</si>
  <si>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</si>
  <si>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</si>
  <si>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</si>
  <si>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</si>
  <si>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</si>
  <si>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</si>
  <si>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</si>
  <si>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</si>
  <si>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</si>
  <si>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</si>
  <si>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</si>
  <si>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</si>
  <si>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</si>
  <si>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</si>
  <si>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</si>
  <si>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</si>
  <si>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</si>
  <si>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</si>
  <si>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</si>
  <si>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</si>
  <si>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</si>
  <si>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</si>
  <si>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</si>
  <si>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</si>
  <si>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</si>
  <si>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</si>
  <si>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</si>
  <si>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</si>
  <si>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</si>
  <si>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</si>
  <si>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</si>
  <si>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</si>
  <si>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</si>
  <si>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</si>
  <si>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</si>
  <si>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</si>
  <si>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</si>
  <si>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</si>
  <si>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</si>
  <si>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</si>
  <si>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</si>
  <si>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</si>
  <si>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</si>
  <si>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</si>
  <si>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</si>
  <si>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</si>
  <si>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</si>
  <si>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</si>
  <si>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</si>
  <si>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</si>
  <si>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</si>
  <si>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</si>
  <si>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</si>
  <si>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</si>
  <si>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</si>
  <si>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</si>
  <si>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</si>
  <si>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</si>
  <si>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</si>
  <si>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</si>
  <si>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</si>
  <si>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</si>
  <si>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</si>
  <si>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</si>
  <si>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</si>
  <si>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</si>
  <si>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</si>
  <si>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</si>
  <si>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</si>
  <si>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</si>
  <si>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</si>
  <si>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</si>
  <si>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</si>
  <si>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</si>
  <si>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</si>
  <si>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</si>
  <si>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</si>
  <si>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</si>
  <si>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</si>
  <si>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</si>
  <si>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</si>
  <si>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</si>
  <si>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</si>
  <si>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</si>
  <si>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</si>
  <si>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</si>
  <si>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</si>
  <si>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</si>
  <si>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</si>
  <si>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</si>
  <si>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</si>
  <si>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</si>
  <si>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</si>
  <si>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</si>
  <si>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</si>
  <si>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</si>
  <si>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</si>
  <si>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</si>
  <si>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</si>
  <si>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</si>
  <si>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</si>
  <si>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</si>
  <si>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</si>
  <si>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</si>
  <si>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</si>
  <si>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</si>
  <si>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</si>
  <si>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</si>
  <si>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</si>
  <si>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</si>
  <si>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</si>
  <si>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</si>
  <si>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</si>
  <si>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</si>
  <si>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</si>
  <si>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</si>
  <si>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</si>
  <si>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</si>
  <si>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</si>
  <si>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</si>
  <si>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</si>
  <si>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</si>
  <si>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</si>
  <si>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</si>
  <si>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</si>
  <si>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</si>
  <si>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</si>
  <si>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</si>
  <si>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</si>
  <si>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</si>
  <si>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</si>
  <si>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</si>
  <si>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</si>
  <si>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</si>
  <si>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</si>
  <si>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</si>
  <si>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</si>
  <si>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</si>
  <si>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</si>
  <si>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</si>
  <si>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</si>
  <si>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</si>
  <si>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</si>
  <si>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</si>
  <si>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</si>
  <si>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</si>
  <si>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</si>
  <si>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</si>
  <si>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</si>
  <si>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</si>
  <si>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</si>
  <si>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</si>
  <si>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</si>
  <si>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</si>
  <si>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</si>
  <si>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</si>
  <si>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</si>
  <si>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</si>
  <si>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</si>
  <si>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</si>
  <si>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</si>
  <si>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</si>
  <si>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</si>
  <si>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</si>
  <si>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</si>
  <si>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</si>
  <si>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</si>
  <si>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</si>
  <si>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</si>
  <si>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</si>
  <si>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</si>
  <si>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</si>
  <si>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</si>
  <si>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</si>
  <si>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</si>
  <si>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</si>
  <si>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</si>
  <si>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</si>
  <si>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</si>
  <si>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</si>
  <si>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</si>
  <si>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</si>
  <si>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</si>
  <si>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</si>
  <si>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</si>
  <si>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</si>
  <si>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</si>
  <si>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</si>
  <si>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</si>
  <si>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</si>
  <si>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</si>
  <si>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</si>
  <si>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</si>
  <si>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</si>
  <si>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</si>
  <si>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</si>
  <si>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</si>
  <si>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</si>
  <si>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</si>
  <si>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</si>
  <si>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</si>
  <si>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</si>
  <si>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</si>
  <si>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</si>
  <si>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</si>
  <si>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</si>
  <si>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</si>
  <si>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</si>
  <si>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</si>
  <si>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</si>
  <si>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</si>
  <si>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</si>
  <si>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</si>
  <si>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</si>
  <si>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</si>
  <si>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</si>
  <si>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</si>
  <si>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</si>
  <si>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</si>
  <si>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</si>
  <si>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</si>
  <si>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</si>
  <si>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</si>
  <si>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</si>
  <si>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</si>
  <si>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</si>
  <si>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</si>
  <si>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</si>
  <si>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</si>
  <si>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</si>
  <si>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</si>
  <si>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</si>
  <si>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</si>
  <si>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</si>
  <si>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</si>
  <si>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</si>
  <si>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</si>
  <si>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</si>
  <si>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</si>
  <si>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</si>
  <si>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</si>
  <si>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</si>
  <si>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</si>
  <si>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</si>
  <si>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</si>
  <si>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</si>
  <si>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</si>
  <si>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</si>
  <si>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</si>
  <si>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</si>
  <si>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</si>
  <si>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</si>
  <si>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</si>
  <si>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</si>
  <si>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</si>
  <si>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</si>
  <si>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</si>
  <si>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</si>
  <si>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</si>
  <si>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</si>
  <si>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</si>
  <si>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</si>
  <si>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</si>
  <si>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</si>
  <si>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</si>
  <si>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</si>
  <si>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</si>
  <si>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</si>
  <si>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</si>
  <si>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</si>
  <si>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</si>
  <si>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</si>
  <si>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</si>
  <si>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</si>
  <si>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</si>
  <si>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</si>
  <si>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</si>
  <si>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</si>
  <si>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</si>
  <si>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</si>
  <si>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</si>
  <si>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</si>
  <si>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</si>
  <si>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</si>
  <si>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</si>
  <si>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</si>
  <si>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</si>
  <si>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</si>
  <si>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</si>
  <si>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</si>
  <si>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</si>
  <si>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</si>
  <si>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</si>
  <si>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</si>
  <si>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</si>
  <si>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</si>
  <si>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</si>
  <si>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</si>
  <si>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</si>
  <si>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</si>
  <si>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</si>
  <si>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</si>
  <si>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</si>
  <si>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</si>
  <si>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</si>
  <si>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</si>
  <si>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</si>
  <si>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</si>
  <si>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</si>
  <si>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</si>
  <si>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</si>
  <si>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</si>
  <si>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</si>
  <si>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</si>
  <si>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</si>
  <si>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</si>
  <si>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</si>
  <si>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</si>
  <si>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</si>
  <si>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</si>
  <si>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</si>
  <si>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</si>
  <si>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</si>
  <si>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</si>
  <si>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</si>
  <si>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</si>
  <si>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</si>
  <si>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</si>
  <si>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</si>
  <si>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</si>
  <si>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</si>
  <si>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</si>
  <si>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</si>
  <si>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</si>
  <si>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</si>
  <si>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</si>
  <si>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</si>
  <si>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</si>
  <si>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</si>
  <si>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</si>
  <si>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</si>
  <si>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</si>
  <si>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</si>
  <si>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</si>
  <si>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</si>
  <si>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</si>
  <si>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</si>
  <si>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</si>
  <si>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</si>
  <si>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</si>
  <si>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</si>
  <si>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</si>
  <si>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</si>
  <si>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</si>
  <si>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</si>
  <si>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</si>
  <si>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</si>
  <si>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</si>
  <si>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</si>
  <si>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</si>
  <si>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</si>
  <si>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</si>
  <si>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</si>
  <si>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</si>
  <si>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</si>
  <si>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</si>
  <si>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</si>
  <si>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</si>
  <si>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</si>
  <si>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</si>
  <si>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</si>
  <si>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</si>
  <si>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</si>
  <si>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</si>
  <si>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</si>
  <si>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</si>
  <si>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</si>
  <si>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</si>
  <si>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</si>
  <si>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</si>
  <si>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</si>
  <si>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</si>
  <si>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</si>
  <si>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</si>
  <si>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</si>
  <si>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</si>
  <si>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</si>
  <si>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</si>
  <si>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</si>
  <si>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</si>
  <si>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</si>
  <si>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</si>
  <si>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</si>
  <si>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</si>
  <si>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</si>
  <si>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</si>
  <si>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</si>
  <si>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</si>
  <si>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</si>
  <si>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</si>
  <si>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</si>
  <si>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</si>
  <si>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</si>
  <si>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</si>
  <si>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</si>
  <si>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</si>
  <si>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</si>
  <si>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</si>
  <si>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</si>
  <si>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</si>
  <si>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</si>
  <si>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</si>
  <si>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</si>
  <si>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</si>
  <si>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</si>
  <si>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</si>
  <si>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</si>
  <si>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</si>
  <si>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</si>
  <si>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</si>
  <si>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</si>
  <si>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</si>
  <si>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</si>
  <si>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</si>
  <si>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</si>
  <si>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</si>
  <si>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</si>
  <si>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</si>
  <si>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</si>
  <si>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</si>
  <si>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</si>
  <si>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</si>
  <si>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</si>
  <si>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</si>
  <si>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</si>
  <si>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</si>
  <si>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</si>
  <si>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</si>
  <si>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</si>
  <si>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</si>
  <si>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</si>
  <si>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</si>
  <si>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</si>
  <si>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</si>
  <si>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</si>
  <si>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</si>
  <si>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</si>
  <si>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</si>
  <si>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</si>
  <si>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</si>
  <si>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</si>
  <si>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</si>
  <si>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</si>
  <si>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</si>
  <si>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</si>
  <si>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</si>
  <si>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</si>
  <si>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</si>
  <si>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</si>
  <si>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</si>
  <si>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</si>
  <si>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</si>
  <si>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</si>
  <si>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</si>
  <si>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</si>
  <si>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</si>
  <si>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</si>
  <si>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</si>
  <si>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</si>
  <si>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</si>
  <si>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</si>
  <si>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</si>
  <si>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</si>
  <si>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</si>
  <si>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</si>
  <si>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</si>
  <si>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</si>
  <si>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</si>
  <si>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</si>
  <si>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</si>
  <si>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</si>
  <si>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</si>
  <si>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</si>
  <si>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</si>
  <si>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</si>
  <si>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</si>
  <si>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</si>
  <si>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</si>
  <si>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</si>
  <si>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</si>
  <si>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</si>
  <si>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</si>
  <si>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</si>
  <si>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</si>
  <si>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</si>
  <si>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</si>
  <si>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</si>
  <si>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</si>
  <si>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</si>
  <si>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</si>
  <si>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</si>
  <si>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</si>
  <si>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</si>
  <si>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</si>
  <si>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</si>
  <si>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</si>
  <si>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</si>
  <si>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</si>
  <si>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</si>
  <si>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</si>
  <si>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</si>
  <si>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</si>
  <si>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</si>
  <si>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</si>
  <si>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</si>
  <si>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</si>
  <si>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</si>
  <si>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</si>
  <si>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</si>
  <si>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</si>
  <si>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</si>
  <si>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</si>
  <si>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</si>
  <si>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</si>
  <si>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</si>
  <si>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</si>
  <si>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</si>
  <si>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</si>
  <si>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</si>
  <si>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</si>
  <si>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</si>
  <si>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</si>
  <si>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</si>
  <si>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</si>
  <si>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</si>
  <si>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</si>
  <si>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</si>
  <si>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</si>
  <si>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</si>
  <si>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</si>
  <si>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</si>
  <si>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</si>
  <si>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</si>
  <si>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</si>
  <si>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</si>
  <si>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</si>
  <si>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</si>
  <si>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</si>
  <si>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</si>
  <si>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</si>
  <si>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</si>
  <si>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</si>
  <si>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</si>
  <si>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</si>
  <si>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</si>
  <si>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</si>
  <si>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</si>
  <si>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</si>
  <si>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</si>
  <si>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</si>
  <si>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</si>
  <si>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</si>
  <si>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</si>
  <si>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</si>
  <si>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</si>
  <si>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</si>
  <si>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</si>
  <si>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</si>
  <si>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</si>
  <si>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</si>
  <si>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</si>
  <si>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</si>
  <si>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</si>
  <si>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</si>
  <si>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</si>
  <si>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</si>
  <si>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</si>
  <si>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</si>
  <si>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</si>
  <si>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</si>
  <si>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</si>
  <si>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</si>
  <si>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</si>
  <si>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</si>
  <si>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</si>
  <si>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</si>
  <si>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</si>
  <si>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</si>
  <si>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</si>
  <si>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</si>
  <si>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</si>
  <si>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</si>
  <si>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</si>
  <si>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</si>
  <si>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</si>
  <si>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</si>
  <si>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</si>
  <si>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</si>
  <si>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</si>
  <si>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</si>
  <si>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</si>
  <si>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</si>
  <si>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</si>
  <si>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</si>
  <si>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</si>
  <si>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</si>
  <si>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</si>
  <si>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</si>
  <si>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</si>
  <si>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</si>
  <si>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</si>
  <si>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</si>
  <si>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</si>
  <si>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</si>
  <si>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</si>
  <si>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</si>
  <si>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</si>
  <si>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</si>
  <si>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</si>
  <si>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</si>
  <si>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</si>
  <si>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</si>
  <si>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</si>
  <si>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</si>
  <si>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</si>
  <si>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</si>
  <si>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</si>
  <si>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</si>
  <si>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</si>
  <si>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</si>
  <si>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</si>
  <si>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</si>
  <si>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</si>
  <si>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</si>
  <si>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</si>
  <si>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</si>
  <si>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</si>
  <si>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</si>
  <si>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</si>
  <si>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</si>
  <si>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</si>
  <si>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</si>
  <si>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</si>
  <si>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</si>
  <si>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</si>
  <si>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</si>
  <si>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</si>
  <si>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</si>
  <si>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</si>
  <si>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</si>
  <si>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</si>
  <si>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</si>
  <si>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</si>
  <si>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</si>
  <si>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</si>
  <si>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</si>
  <si>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</si>
  <si>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</si>
  <si>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</si>
  <si>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</si>
  <si>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</si>
  <si>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</si>
  <si>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</si>
  <si>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</si>
  <si>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</si>
  <si>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</si>
  <si>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</si>
  <si>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</si>
  <si>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</si>
  <si>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</si>
  <si>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</si>
  <si>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</si>
  <si>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</si>
  <si>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</si>
  <si>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</si>
  <si>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</si>
  <si>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</si>
  <si>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</si>
  <si>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</si>
  <si>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</si>
  <si>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</si>
  <si>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</si>
  <si>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</si>
  <si>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</si>
  <si>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</si>
  <si>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</si>
  <si>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</si>
  <si>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</si>
  <si>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</si>
  <si>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</si>
  <si>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</si>
  <si>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</si>
  <si>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</si>
  <si>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</si>
  <si>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</si>
  <si>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</si>
  <si>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</si>
  <si>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</si>
  <si>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</si>
  <si>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</si>
  <si>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</si>
  <si>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</si>
  <si>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</si>
  <si>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</si>
  <si>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</si>
  <si>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</si>
  <si>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</si>
  <si>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</si>
  <si>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</si>
  <si>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</si>
  <si>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</si>
  <si>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</si>
  <si>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</si>
  <si>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</si>
  <si>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</si>
  <si>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</si>
  <si>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</si>
  <si>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</si>
  <si>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</si>
  <si>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</si>
  <si>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</si>
  <si>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</si>
  <si>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</si>
  <si>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</si>
  <si>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</si>
  <si>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</si>
  <si>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</si>
  <si>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</si>
  <si>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</si>
  <si>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</si>
  <si>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</si>
  <si>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</si>
  <si>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</si>
  <si>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</si>
  <si>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</si>
  <si>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</si>
  <si>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</si>
  <si>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</si>
  <si>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</si>
  <si>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</si>
  <si>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</si>
  <si>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</si>
  <si>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</si>
  <si>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</si>
  <si>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</si>
  <si>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</si>
  <si>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</si>
  <si>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</si>
  <si>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</si>
  <si>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</si>
  <si>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</si>
  <si>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</si>
  <si>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</si>
  <si>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</si>
  <si>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</si>
  <si>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</si>
  <si>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</si>
  <si>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</si>
  <si>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</si>
  <si>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</si>
  <si>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</si>
  <si>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</si>
  <si>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</si>
  <si>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</si>
  <si>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</si>
  <si>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</si>
  <si>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</si>
  <si>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</si>
  <si>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</si>
  <si>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</si>
  <si>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</si>
  <si>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</si>
  <si>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</si>
  <si>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</si>
  <si>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</si>
  <si>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</si>
  <si>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</si>
  <si>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</si>
  <si>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</si>
  <si>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</si>
  <si>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</si>
  <si>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</si>
  <si>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</si>
  <si>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</si>
  <si>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</si>
  <si>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</si>
  <si>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</si>
  <si>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</si>
  <si>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</si>
  <si>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</si>
  <si>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</si>
  <si>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</si>
  <si>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</si>
  <si>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</si>
  <si>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</si>
  <si>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</si>
  <si>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</si>
  <si>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</si>
  <si>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</si>
  <si>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</si>
  <si>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</si>
  <si>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</si>
  <si>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</si>
  <si>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</si>
  <si>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</si>
  <si>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</si>
  <si>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</si>
  <si>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</si>
  <si>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</si>
  <si>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</si>
  <si>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</si>
  <si>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</si>
  <si>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</si>
  <si>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</si>
  <si>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</si>
  <si>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</si>
  <si>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</si>
  <si>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</si>
  <si>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</si>
  <si>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</si>
  <si>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</si>
  <si>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</si>
  <si>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</si>
  <si>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</si>
  <si>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</si>
  <si>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</si>
  <si>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</si>
  <si>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</si>
  <si>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</si>
  <si>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</si>
  <si>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</si>
  <si>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</si>
  <si>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</si>
  <si>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</si>
  <si>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</si>
  <si>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</si>
  <si>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</si>
  <si>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</si>
  <si>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</si>
  <si>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</si>
  <si>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</si>
  <si>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</si>
  <si>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</si>
  <si>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</si>
  <si>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</si>
  <si>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</si>
  <si>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</si>
  <si>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</si>
  <si>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</si>
  <si>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</si>
  <si>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</si>
  <si>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</si>
  <si>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</si>
  <si>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</si>
  <si>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</si>
  <si>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</si>
  <si>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</si>
  <si>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</si>
  <si>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</si>
  <si>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</si>
  <si>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</si>
  <si>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</si>
  <si>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</si>
  <si>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</si>
  <si>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</si>
  <si>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</si>
  <si>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</si>
  <si>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</si>
  <si>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</si>
  <si>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</si>
  <si>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</si>
  <si>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</si>
  <si>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</si>
  <si>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</si>
  <si>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</si>
  <si>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</si>
  <si>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</si>
  <si>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</si>
  <si>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</si>
  <si>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</si>
  <si>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</si>
  <si>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</si>
  <si>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</si>
  <si>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</si>
  <si>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</si>
  <si>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</si>
  <si>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</si>
  <si>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</si>
  <si>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</si>
  <si>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</si>
  <si>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</si>
  <si>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</si>
  <si>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</si>
  <si>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</si>
  <si>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</si>
  <si>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</si>
  <si>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</si>
  <si>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</si>
  <si>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</si>
  <si>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</si>
  <si>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</si>
  <si>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</si>
  <si>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</si>
  <si>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</si>
  <si>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</si>
  <si>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</si>
  <si>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</si>
  <si>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</si>
  <si>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</si>
  <si>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</si>
  <si>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</si>
  <si>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</si>
  <si>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</si>
  <si>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</si>
  <si>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</si>
  <si>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</si>
  <si>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</si>
  <si>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</si>
  <si>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</si>
  <si>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</si>
  <si>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</si>
  <si>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</si>
  <si>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</si>
  <si>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</si>
  <si>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</si>
  <si>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</si>
  <si>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</si>
  <si>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</si>
  <si>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</si>
  <si>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</si>
  <si>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</si>
  <si>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</si>
  <si>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</si>
  <si>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</si>
  <si>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</si>
  <si>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</si>
  <si>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</si>
  <si>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</si>
  <si>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</si>
  <si>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</si>
  <si>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</si>
  <si>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</si>
  <si>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</si>
  <si>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</si>
  <si>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</si>
  <si>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</si>
  <si>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</si>
  <si>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</si>
  <si>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</si>
  <si>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</si>
  <si>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</si>
  <si>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</si>
  <si>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</si>
  <si>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</si>
  <si>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</si>
  <si>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</si>
  <si>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</si>
  <si>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</si>
  <si>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</si>
  <si>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</si>
  <si>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</si>
  <si>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</si>
  <si>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</si>
  <si>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</si>
  <si>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</si>
  <si>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</si>
  <si>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</si>
  <si>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</si>
  <si>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</si>
  <si>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</si>
  <si>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</si>
  <si>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</si>
  <si>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</si>
  <si>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</si>
  <si>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</si>
  <si>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</si>
  <si>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</si>
  <si>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</si>
  <si>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</si>
  <si>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</si>
  <si>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</si>
  <si>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</si>
  <si>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</si>
  <si>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</si>
  <si>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</si>
  <si>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</si>
  <si>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</si>
  <si>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</si>
  <si>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</si>
  <si>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</si>
  <si>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</si>
  <si>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</si>
  <si>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</si>
  <si>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</si>
  <si>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</si>
  <si>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</si>
  <si>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</si>
  <si>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</si>
  <si>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</si>
  <si>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</si>
  <si>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</si>
  <si>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</si>
  <si>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</si>
  <si>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</si>
  <si>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</si>
  <si>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</si>
  <si>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</si>
  <si>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</si>
  <si>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</si>
  <si>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</si>
  <si>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</si>
  <si>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</si>
  <si>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</si>
  <si>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</si>
  <si>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</si>
  <si>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</si>
  <si>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</si>
  <si>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</si>
  <si>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</si>
  <si>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</si>
  <si>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</si>
  <si>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</si>
  <si>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</si>
  <si>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</si>
  <si>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</si>
  <si>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</si>
  <si>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</si>
  <si>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</si>
  <si>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</si>
  <si>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</si>
  <si>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</si>
  <si>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</si>
  <si>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</si>
  <si>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</si>
  <si>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</si>
  <si>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</si>
  <si>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</si>
  <si>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</si>
  <si>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</si>
  <si>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</si>
  <si>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</si>
  <si>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</si>
  <si>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</si>
  <si>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</si>
  <si>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</si>
  <si>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</si>
  <si>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</si>
  <si>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</si>
  <si>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</si>
  <si>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</si>
  <si>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</si>
  <si>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</si>
  <si>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</si>
  <si>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</si>
  <si>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</si>
  <si>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</si>
  <si>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</si>
  <si>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</si>
  <si>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</si>
  <si>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</si>
  <si>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</si>
  <si>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</si>
  <si>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</si>
  <si>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</si>
  <si>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</si>
  <si>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</si>
  <si>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</si>
  <si>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</si>
  <si>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</si>
  <si>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</si>
  <si>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</si>
  <si>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</si>
  <si>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</si>
  <si>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</si>
  <si>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</si>
  <si>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</si>
  <si>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</si>
  <si>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</si>
  <si>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</si>
  <si>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</si>
  <si>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</si>
  <si>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</si>
  <si>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</si>
  <si>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</si>
  <si>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</si>
  <si>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</si>
  <si>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</si>
  <si>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</si>
  <si>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</si>
  <si>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</si>
  <si>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</si>
  <si>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</si>
  <si>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</si>
  <si>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</si>
  <si>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</si>
  <si>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</si>
  <si>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</si>
  <si>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</si>
  <si>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</si>
  <si>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</si>
  <si>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</si>
  <si>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</si>
  <si>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</si>
  <si>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</si>
  <si>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</si>
  <si>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</si>
  <si>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</si>
  <si>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</si>
  <si>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</si>
  <si>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</si>
  <si>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</si>
  <si>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</si>
  <si>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</si>
  <si>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</si>
  <si>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</si>
  <si>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</si>
  <si>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</si>
  <si>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</si>
  <si>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</si>
  <si>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</si>
  <si>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</si>
  <si>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</si>
  <si>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</si>
  <si>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</si>
  <si>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</si>
  <si>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</si>
  <si>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</si>
  <si>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</si>
  <si>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</si>
  <si>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</si>
  <si>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</si>
  <si>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</si>
  <si>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</si>
  <si>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</si>
  <si>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</si>
  <si>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</si>
  <si>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</si>
  <si>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</si>
  <si>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</si>
  <si>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</si>
  <si>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</si>
  <si>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</si>
  <si>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</si>
  <si>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</si>
  <si>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</si>
  <si>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</si>
  <si>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</si>
  <si>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</si>
  <si>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</si>
  <si>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</si>
  <si>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</si>
  <si>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</si>
  <si>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</si>
  <si>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</si>
  <si>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</si>
  <si>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</si>
  <si>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</si>
  <si>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</si>
  <si>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</si>
  <si>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</si>
  <si>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</si>
  <si>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</si>
  <si>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</si>
  <si>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</si>
  <si>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</si>
  <si>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</si>
  <si>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</si>
  <si>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</si>
  <si>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</si>
  <si>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</si>
  <si>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</si>
  <si>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</si>
  <si>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</si>
  <si>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</si>
  <si>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</si>
  <si>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</si>
  <si>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</si>
  <si>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</si>
  <si>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</si>
  <si>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</si>
  <si>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</si>
  <si>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</si>
  <si>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</si>
  <si>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</si>
  <si>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</si>
  <si>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</si>
  <si>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</si>
  <si>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</si>
  <si>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</si>
  <si>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</si>
  <si>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</si>
  <si>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</si>
  <si>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</si>
  <si>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</si>
  <si>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</si>
  <si>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</si>
  <si>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</si>
  <si>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</si>
  <si>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</si>
  <si>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</si>
  <si>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</si>
  <si>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</si>
  <si>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</si>
  <si>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</si>
  <si>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</si>
  <si>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</si>
  <si>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</si>
  <si>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</si>
  <si>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</si>
  <si>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</si>
  <si>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</si>
  <si>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</si>
  <si>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</si>
  <si>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</si>
  <si>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</si>
  <si>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</si>
  <si>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</si>
  <si>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</si>
  <si>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</si>
  <si>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</si>
  <si>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</si>
  <si>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</si>
  <si>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</si>
  <si>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</si>
  <si>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</si>
  <si>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</si>
  <si>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</si>
  <si>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</si>
  <si>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</si>
  <si>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</si>
  <si>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</si>
  <si>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</si>
  <si>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</si>
  <si>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</si>
  <si>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</si>
  <si>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</si>
  <si>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</si>
  <si>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</si>
  <si>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</si>
  <si>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</si>
  <si>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</si>
  <si>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</si>
  <si>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</si>
  <si>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</si>
  <si>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</si>
  <si>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</si>
  <si>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</si>
  <si>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</si>
  <si>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</si>
  <si>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</si>
  <si>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</si>
  <si>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</si>
  <si>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</si>
  <si>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</si>
  <si>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</si>
  <si>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</si>
  <si>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</si>
  <si>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</si>
  <si>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</si>
  <si>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</si>
  <si>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</si>
  <si>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</si>
  <si>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</si>
  <si>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</si>
  <si>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</si>
  <si>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</si>
  <si>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</si>
  <si>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</si>
  <si>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</si>
  <si>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</si>
  <si>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</si>
  <si>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</si>
  <si>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</si>
  <si>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</si>
  <si>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</si>
  <si>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</si>
  <si>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</si>
  <si>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</si>
  <si>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</si>
  <si>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</si>
  <si>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</si>
  <si>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</si>
  <si>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</si>
  <si>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</si>
  <si>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</si>
  <si>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</si>
  <si>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</si>
  <si>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</si>
  <si>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</si>
  <si>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</si>
  <si>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</si>
  <si>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</si>
  <si>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</si>
  <si>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</si>
  <si>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</si>
  <si>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</si>
  <si>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</si>
  <si>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</si>
  <si>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</si>
  <si>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</si>
  <si>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</si>
  <si>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</si>
  <si>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</si>
  <si>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</si>
  <si>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</si>
  <si>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</si>
  <si>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</si>
  <si>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</si>
  <si>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</si>
  <si>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</si>
  <si>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</si>
  <si>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</si>
  <si>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</si>
  <si>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</si>
  <si>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</si>
  <si>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</si>
  <si>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</si>
  <si>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</si>
  <si>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</si>
  <si>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</si>
  <si>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</si>
  <si>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</si>
  <si>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</si>
  <si>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</si>
  <si>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</si>
  <si>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</si>
  <si>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</si>
  <si>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</si>
  <si>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</si>
  <si>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</si>
  <si>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</si>
  <si>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</si>
  <si>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</si>
  <si>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</si>
  <si>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</si>
  <si>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</si>
  <si>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</si>
  <si>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</si>
  <si>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</si>
  <si>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</si>
  <si>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</si>
  <si>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</si>
  <si>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</si>
  <si>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</si>
  <si>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</si>
  <si>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</si>
  <si>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</si>
  <si>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</si>
  <si>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</si>
  <si>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</si>
  <si>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</si>
  <si>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</si>
  <si>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</si>
  <si>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</si>
  <si>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</si>
  <si>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</si>
  <si>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</si>
  <si>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</si>
  <si>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</si>
  <si>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</si>
  <si>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</si>
  <si>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</si>
  <si>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</si>
  <si>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</si>
  <si>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</si>
  <si>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</si>
  <si>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</si>
  <si>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</si>
  <si>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</si>
  <si>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</si>
  <si>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</si>
  <si>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</si>
  <si>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</si>
  <si>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</si>
  <si>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</si>
  <si>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</si>
  <si>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</si>
  <si>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</si>
  <si>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</si>
  <si>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</si>
  <si>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</si>
  <si>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</si>
  <si>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</si>
  <si>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</si>
  <si>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</si>
  <si>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</si>
  <si>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</si>
  <si>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</si>
  <si>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</si>
  <si>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</si>
  <si>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</si>
  <si>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</si>
  <si>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</si>
  <si>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</si>
  <si>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</si>
  <si>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</si>
  <si>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</si>
  <si>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</si>
  <si>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</si>
  <si>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</si>
  <si>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</si>
  <si>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</si>
  <si>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</si>
  <si>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</si>
  <si>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</si>
  <si>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</si>
  <si>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</si>
  <si>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</si>
  <si>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</si>
  <si>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</si>
  <si>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</si>
  <si>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</si>
  <si>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</si>
  <si>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</si>
  <si>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</si>
  <si>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</si>
  <si>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</si>
  <si>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</si>
  <si>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</si>
  <si>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</si>
  <si>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</si>
  <si>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</si>
  <si>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</si>
  <si>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</si>
  <si>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</si>
  <si>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</si>
  <si>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</si>
  <si>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</si>
  <si>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</si>
  <si>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</si>
  <si>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</si>
  <si>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</si>
  <si>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</si>
  <si>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</si>
  <si>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</si>
  <si>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</si>
  <si>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</si>
  <si>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</si>
  <si>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</si>
  <si>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</si>
  <si>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</si>
  <si>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</si>
  <si>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</si>
  <si>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</si>
  <si>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</si>
  <si>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</si>
  <si>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</si>
  <si>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</si>
  <si>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</si>
  <si>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</si>
  <si>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</si>
  <si>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</si>
  <si>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</si>
  <si>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</si>
  <si>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</si>
  <si>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</si>
  <si>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</si>
  <si>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</si>
  <si>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</si>
  <si>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</si>
  <si>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</si>
  <si>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</si>
  <si>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</si>
  <si>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</si>
  <si>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</si>
  <si>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</si>
  <si>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</si>
  <si>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</si>
  <si>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</si>
  <si>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</si>
  <si>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</si>
  <si>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</si>
  <si>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</si>
  <si>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</si>
  <si>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</si>
  <si>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</si>
  <si>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</si>
  <si>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</si>
  <si>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</si>
  <si>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</si>
  <si>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</si>
  <si>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</si>
  <si>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</si>
  <si>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</si>
  <si>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</si>
  <si>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</si>
  <si>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</si>
  <si>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</si>
  <si>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</si>
  <si>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</si>
  <si>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</si>
  <si>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</si>
  <si>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</si>
  <si>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</si>
  <si>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</si>
  <si>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</si>
  <si>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</si>
  <si>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</si>
  <si>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</si>
  <si>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</si>
  <si>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</si>
  <si>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</si>
  <si>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</si>
  <si>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</si>
  <si>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</si>
  <si>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</si>
  <si>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</si>
  <si>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</si>
  <si>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</si>
  <si>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</si>
  <si>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</si>
  <si>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</si>
  <si>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</si>
  <si>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</si>
  <si>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</si>
  <si>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</si>
  <si>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</si>
  <si>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</si>
  <si>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</si>
  <si>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</si>
  <si>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</si>
  <si>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</si>
  <si>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</si>
  <si>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</si>
  <si>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</si>
  <si>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</si>
  <si>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</si>
  <si>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</si>
  <si>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</si>
  <si>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</si>
  <si>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</si>
  <si>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</si>
  <si>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</si>
  <si>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</si>
  <si>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</si>
  <si>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</si>
  <si>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</si>
  <si>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</si>
  <si>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</si>
  <si>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</si>
  <si>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</si>
  <si>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</si>
  <si>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</si>
  <si>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</si>
  <si>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</si>
  <si>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</si>
  <si>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</si>
  <si>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</si>
  <si>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</si>
  <si>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</si>
  <si>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</si>
  <si>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</si>
  <si>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</si>
  <si>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</si>
  <si>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</si>
  <si>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</si>
  <si>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</si>
  <si>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</si>
  <si>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</si>
  <si>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</si>
  <si>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</si>
  <si>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</si>
  <si>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</si>
  <si>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</si>
  <si>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</si>
  <si>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</si>
  <si>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</si>
  <si>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</si>
  <si>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</si>
  <si>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</si>
  <si>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</si>
  <si>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</si>
  <si>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</si>
  <si>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</si>
  <si>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</si>
  <si>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</si>
  <si>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</si>
  <si>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</si>
  <si>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</si>
  <si>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</si>
  <si>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</si>
  <si>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</si>
  <si>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</si>
  <si>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</si>
  <si>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</si>
  <si>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</si>
  <si>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</si>
  <si>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</si>
  <si>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</si>
  <si>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</si>
  <si>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</si>
  <si>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</si>
  <si>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</si>
  <si>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</si>
  <si>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</si>
  <si>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</si>
  <si>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</si>
  <si>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</si>
  <si>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</si>
  <si>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</si>
  <si>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</si>
  <si>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</si>
  <si>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</si>
  <si>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</si>
  <si>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</si>
  <si>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</si>
  <si>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</si>
  <si>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</si>
  <si>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</si>
  <si>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</si>
  <si>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</si>
  <si>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</si>
  <si>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</si>
  <si>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</si>
  <si>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</si>
  <si>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</si>
  <si>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</si>
  <si>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</si>
  <si>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</si>
  <si>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</si>
  <si>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</si>
  <si>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</si>
  <si>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</si>
  <si>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</si>
  <si>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</si>
  <si>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</si>
  <si>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</si>
  <si>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</si>
  <si>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</si>
  <si>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</si>
  <si>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</si>
  <si>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</si>
  <si>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</si>
  <si>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</si>
  <si>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</si>
  <si>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</si>
  <si>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</si>
  <si>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</si>
  <si>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</si>
  <si>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</si>
  <si>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</si>
  <si>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</si>
  <si>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</si>
  <si>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</si>
  <si>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</si>
  <si>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</si>
  <si>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</si>
  <si>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</si>
  <si>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</si>
  <si>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</si>
  <si>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</si>
  <si>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</si>
  <si>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</si>
  <si>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</si>
  <si>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</si>
  <si>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</si>
  <si>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</si>
  <si>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</si>
  <si>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</si>
  <si>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</si>
  <si>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</si>
  <si>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</si>
  <si>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</si>
  <si>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</si>
  <si>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</si>
  <si>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</si>
  <si>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</si>
  <si>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</si>
  <si>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</si>
  <si>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</si>
  <si>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</si>
  <si>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</si>
  <si>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</si>
  <si>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</si>
  <si>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</si>
  <si>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</si>
  <si>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</si>
  <si>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</si>
  <si>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</si>
  <si>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</si>
  <si>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</si>
  <si>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</si>
  <si>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</si>
  <si>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</si>
  <si>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</si>
  <si>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</si>
  <si>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</si>
  <si>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</si>
  <si>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</si>
  <si>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</si>
  <si>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</si>
  <si>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</si>
  <si>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</si>
  <si>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</si>
  <si>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</si>
  <si>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</si>
  <si>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</si>
  <si>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</si>
  <si>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</si>
  <si>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</si>
  <si>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</si>
  <si>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</si>
  <si>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</si>
  <si>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</si>
  <si>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</si>
  <si>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</si>
  <si>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</si>
  <si>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</si>
  <si>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</si>
  <si>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</si>
  <si>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</si>
  <si>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</si>
  <si>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</si>
  <si>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</si>
  <si>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</si>
  <si>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</si>
  <si>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</si>
  <si>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</si>
  <si>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</si>
  <si>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</si>
  <si>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</si>
  <si>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</si>
  <si>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</si>
  <si>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</si>
  <si>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</si>
  <si>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</si>
  <si>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</si>
  <si>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</si>
  <si>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</si>
  <si>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</si>
  <si>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</si>
  <si>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</si>
  <si>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</si>
  <si>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</si>
  <si>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</si>
  <si>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</si>
  <si>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</si>
  <si>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</si>
  <si>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</si>
  <si>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</si>
  <si>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</si>
  <si>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</si>
  <si>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</si>
  <si>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</si>
  <si>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</si>
  <si>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</si>
  <si>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</si>
  <si>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</si>
  <si>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</si>
  <si>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</si>
  <si>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</si>
  <si>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</si>
  <si>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</si>
  <si>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</si>
  <si>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</si>
  <si>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</si>
  <si>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</si>
  <si>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</si>
  <si>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</si>
  <si>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</si>
  <si>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</si>
  <si>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</si>
  <si>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</si>
  <si>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</si>
  <si>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</si>
  <si>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</si>
  <si>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</si>
  <si>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</si>
  <si>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</si>
  <si>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</si>
  <si>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</si>
  <si>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</si>
  <si>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</si>
  <si>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</si>
  <si>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</si>
  <si>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</si>
  <si>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</si>
  <si>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</si>
  <si>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</si>
  <si>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</si>
  <si>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</si>
  <si>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</si>
  <si>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</si>
  <si>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</si>
  <si>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</si>
  <si>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</si>
  <si>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</si>
  <si>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</si>
  <si>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</si>
  <si>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</si>
  <si>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</si>
  <si>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</si>
  <si>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</si>
  <si>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</si>
  <si>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</si>
  <si>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</si>
  <si>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</si>
  <si>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</si>
  <si>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</si>
  <si>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</si>
  <si>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</si>
  <si>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</si>
  <si>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</si>
  <si>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</si>
  <si>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</si>
  <si>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</si>
  <si>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</si>
  <si>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</si>
  <si>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</si>
  <si>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</si>
  <si>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</si>
  <si>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</si>
  <si>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</si>
  <si>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</si>
  <si>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</si>
  <si>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</si>
  <si>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</si>
  <si>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</si>
  <si>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</si>
  <si>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</si>
  <si>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</si>
  <si>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</si>
  <si>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</si>
  <si>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</si>
  <si>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</si>
  <si>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</si>
  <si>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</si>
  <si>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</si>
  <si>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</si>
  <si>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</si>
  <si>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</si>
  <si>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</si>
  <si>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</si>
  <si>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</si>
  <si>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</si>
  <si>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</si>
  <si>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</si>
  <si>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</si>
  <si>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</si>
  <si>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</si>
  <si>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</si>
  <si>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</si>
  <si>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</si>
  <si>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</si>
  <si>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</si>
  <si>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</si>
  <si>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</si>
  <si>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</si>
  <si>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</si>
  <si>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</si>
  <si>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</si>
  <si>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</si>
  <si>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</si>
  <si>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</si>
  <si>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</si>
  <si>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</si>
  <si>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</si>
  <si>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</si>
  <si>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</si>
  <si>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</si>
  <si>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</si>
  <si>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</si>
  <si>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</si>
  <si>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</si>
  <si>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</si>
  <si>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</si>
  <si>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</si>
  <si>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</si>
  <si>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</si>
  <si>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</si>
  <si>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</si>
  <si>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</si>
  <si>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</si>
  <si>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</si>
  <si>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</si>
  <si>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</si>
  <si>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</si>
  <si>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</si>
  <si>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</si>
  <si>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</si>
  <si>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</si>
  <si>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</si>
  <si>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</si>
  <si>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</si>
  <si>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</si>
  <si>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</si>
  <si>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</si>
  <si>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</si>
  <si>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</si>
  <si>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</si>
  <si>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</si>
  <si>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</si>
  <si>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</si>
  <si>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</si>
  <si>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</si>
  <si>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</si>
  <si>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</si>
  <si>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</si>
  <si>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</si>
  <si>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</si>
  <si>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</si>
  <si>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</si>
  <si>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</si>
  <si>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</si>
  <si>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</si>
  <si>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</si>
  <si>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</si>
  <si>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</si>
  <si>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</si>
  <si>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</si>
  <si>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</si>
  <si>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</si>
  <si>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</si>
  <si>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</si>
  <si>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</si>
  <si>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</si>
  <si>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</si>
  <si>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</si>
  <si>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</si>
  <si>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</si>
  <si>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</si>
  <si>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</si>
  <si>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</si>
  <si>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</si>
  <si>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</si>
  <si>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</si>
  <si>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</si>
  <si>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</si>
  <si>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</si>
  <si>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</si>
  <si>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</si>
  <si>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</si>
  <si>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</si>
  <si>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</si>
  <si>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</si>
  <si>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</si>
  <si>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</si>
  <si>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</si>
  <si>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</si>
  <si>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</si>
  <si>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</si>
  <si>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</si>
  <si>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</si>
  <si>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</si>
  <si>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</si>
  <si>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</si>
  <si>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</si>
  <si>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</si>
  <si>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</si>
  <si>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</si>
  <si>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</si>
  <si>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</si>
  <si>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</si>
  <si>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</si>
  <si>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</si>
  <si>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</si>
  <si>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</si>
  <si>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</si>
  <si>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</si>
  <si>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</si>
  <si>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</si>
  <si>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</si>
  <si>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</si>
  <si>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</si>
  <si>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</si>
  <si>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</si>
  <si>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</si>
  <si>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</si>
  <si>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</si>
  <si>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</si>
  <si>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</si>
  <si>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</si>
  <si>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</si>
  <si>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</si>
  <si>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</si>
  <si>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</si>
  <si>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</si>
  <si>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</si>
  <si>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</si>
  <si>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</si>
  <si>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</si>
  <si>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</si>
  <si>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</si>
  <si>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</si>
  <si>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</si>
  <si>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</si>
  <si>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</si>
  <si>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</si>
  <si>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</si>
  <si>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</si>
  <si>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</si>
  <si>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</si>
  <si>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</si>
  <si>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</si>
  <si>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</si>
  <si>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</si>
  <si>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</si>
  <si>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</si>
  <si>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</si>
  <si>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</si>
  <si>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</si>
  <si>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</si>
  <si>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</si>
  <si>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</si>
  <si>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</si>
  <si>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</si>
  <si>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</si>
  <si>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</si>
  <si>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</si>
  <si>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</si>
  <si>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</si>
  <si>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</si>
  <si>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</si>
  <si>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</si>
  <si>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</si>
  <si>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</si>
  <si>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</si>
  <si>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</si>
  <si>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</si>
  <si>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</si>
  <si>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</si>
  <si>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</si>
  <si>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</si>
  <si>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</si>
  <si>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</si>
  <si>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</si>
  <si>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</si>
  <si>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</si>
  <si>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</si>
  <si>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</si>
  <si>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</si>
  <si>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</si>
  <si>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</si>
  <si>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</si>
  <si>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</si>
  <si>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</si>
  <si>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</si>
  <si>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</si>
  <si>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</si>
  <si>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</si>
  <si>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</si>
  <si>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</si>
  <si>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</si>
  <si>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</si>
  <si>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</si>
  <si>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</si>
  <si>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</si>
  <si>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</si>
  <si>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</si>
  <si>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</si>
  <si>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</si>
  <si>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</si>
  <si>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</si>
  <si>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</si>
  <si>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</si>
  <si>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</si>
  <si>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</si>
  <si>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</si>
  <si>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</si>
  <si>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</si>
  <si>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</si>
  <si>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</si>
  <si>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</si>
  <si>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</si>
  <si>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</si>
  <si>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</si>
  <si>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</si>
  <si>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</si>
  <si>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</si>
  <si>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</si>
  <si>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</si>
  <si>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</si>
  <si>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</si>
  <si>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</si>
  <si>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</si>
  <si>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</si>
  <si>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</si>
  <si>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</si>
  <si>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</si>
  <si>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</si>
  <si>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</si>
  <si>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</si>
  <si>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</si>
  <si>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</si>
  <si>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</si>
  <si>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</si>
  <si>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</si>
  <si>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</si>
  <si>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</si>
  <si>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</si>
  <si>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</si>
  <si>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</si>
  <si>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</si>
  <si>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</si>
  <si>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</si>
  <si>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</si>
  <si>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</si>
  <si>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</si>
  <si>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</si>
  <si>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</si>
  <si>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</si>
  <si>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</si>
  <si>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</si>
  <si>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</si>
  <si>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</si>
  <si>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</si>
  <si>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</si>
  <si>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</si>
  <si>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</si>
  <si>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</si>
  <si>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</si>
  <si>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</si>
  <si>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</si>
  <si>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</si>
  <si>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</si>
  <si>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</si>
  <si>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</si>
  <si>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</si>
  <si>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</si>
  <si>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</si>
  <si>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</si>
  <si>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</si>
  <si>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</si>
  <si>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</si>
  <si>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</si>
  <si>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</si>
  <si>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</si>
  <si>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</si>
  <si>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</si>
  <si>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</si>
  <si>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</si>
  <si>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</si>
  <si>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</si>
  <si>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</si>
  <si>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</si>
  <si>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</si>
  <si>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</si>
  <si>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</si>
  <si>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</si>
  <si>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</si>
  <si>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</si>
  <si>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</si>
  <si>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</si>
  <si>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</si>
  <si>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</si>
  <si>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</si>
  <si>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</si>
  <si>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</si>
  <si>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</si>
  <si>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</si>
  <si>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</si>
  <si>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</si>
  <si>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</si>
  <si>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</si>
  <si>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</si>
  <si>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</si>
  <si>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</si>
  <si>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</si>
  <si>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</si>
  <si>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</si>
  <si>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</si>
  <si>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</si>
  <si>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</si>
  <si>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</si>
  <si>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</si>
  <si>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</si>
  <si>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</si>
  <si>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</si>
  <si>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</si>
  <si>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</si>
  <si>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</si>
  <si>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</si>
  <si>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</si>
  <si>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</si>
  <si>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</si>
  <si>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</si>
  <si>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</si>
  <si>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</si>
  <si>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</si>
  <si>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</si>
  <si>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</si>
  <si>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</si>
  <si>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</si>
  <si>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</si>
  <si>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</si>
  <si>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</si>
  <si>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</si>
  <si>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</si>
  <si>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</si>
  <si>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</si>
  <si>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</si>
  <si>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</si>
  <si>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</si>
  <si>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</si>
  <si>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</si>
  <si>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</si>
  <si>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</si>
  <si>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</si>
  <si>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</si>
  <si>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</si>
  <si>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</si>
  <si>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</si>
  <si>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</si>
  <si>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</si>
  <si>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</si>
  <si>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</si>
  <si>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</si>
  <si>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</si>
  <si>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</si>
  <si>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</si>
  <si>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</si>
  <si>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</si>
  <si>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</si>
  <si>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</si>
  <si>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</si>
  <si>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</si>
  <si>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</si>
  <si>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</si>
  <si>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</si>
  <si>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</si>
  <si>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</si>
  <si>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</si>
  <si>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</si>
  <si>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</si>
  <si>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</si>
  <si>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</si>
  <si>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</si>
  <si>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</si>
  <si>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</si>
  <si>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</si>
  <si>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</si>
  <si>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</si>
  <si>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</si>
  <si>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</si>
  <si>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</si>
  <si>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</si>
  <si>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</si>
  <si>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</si>
  <si>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</si>
  <si>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</si>
  <si>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</si>
  <si>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</si>
  <si>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</si>
  <si>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</si>
  <si>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</si>
  <si>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</si>
  <si>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</si>
  <si>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</si>
  <si>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</si>
  <si>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</si>
  <si>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</si>
  <si>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</si>
  <si>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</si>
  <si>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</si>
  <si>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</si>
  <si>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</si>
  <si>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</si>
  <si>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</si>
  <si>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</si>
  <si>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</si>
  <si>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</si>
  <si>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</si>
  <si>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</si>
  <si>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</si>
  <si>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</si>
  <si>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</si>
  <si>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</si>
  <si>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</si>
  <si>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</si>
  <si>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</si>
  <si>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</si>
  <si>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</si>
  <si>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</si>
  <si>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</si>
  <si>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</si>
  <si>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</si>
  <si>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</si>
  <si>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</si>
  <si>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</si>
  <si>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</si>
  <si>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</si>
  <si>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</si>
  <si>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</si>
  <si>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</si>
  <si>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</si>
  <si>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</si>
  <si>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</si>
  <si>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</si>
  <si>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</si>
  <si>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</si>
  <si>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</si>
  <si>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</si>
  <si>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</si>
  <si>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</si>
  <si>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</si>
  <si>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</si>
  <si>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</si>
  <si>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</si>
  <si>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</si>
  <si>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</si>
  <si>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</si>
  <si>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</si>
  <si>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</si>
  <si>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</si>
  <si>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</si>
  <si>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</si>
  <si>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</si>
  <si>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</si>
  <si>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</si>
  <si>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</si>
  <si>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</si>
  <si>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</si>
  <si>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</si>
  <si>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</si>
  <si>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</si>
  <si>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</si>
  <si>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</si>
  <si>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</si>
  <si>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</si>
  <si>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</si>
  <si>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</si>
  <si>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</si>
  <si>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</si>
  <si>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</si>
  <si>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</si>
  <si>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</si>
  <si>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</si>
  <si>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</si>
  <si>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</si>
  <si>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</si>
  <si>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</si>
  <si>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</si>
  <si>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</si>
  <si>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</si>
  <si>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</si>
  <si>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</si>
  <si>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</si>
  <si>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</si>
  <si>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</si>
  <si>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</si>
  <si>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</si>
  <si>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</si>
  <si>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</si>
  <si>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</si>
  <si>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</si>
  <si>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</si>
  <si>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</si>
  <si>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</si>
  <si>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</si>
  <si>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</si>
  <si>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</si>
  <si>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</si>
  <si>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</si>
  <si>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</si>
  <si>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</si>
  <si>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</si>
  <si>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</si>
  <si>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</si>
  <si>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</si>
  <si>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</si>
  <si>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</si>
  <si>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</si>
  <si>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</si>
  <si>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</si>
  <si>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</si>
  <si>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</si>
  <si>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</si>
  <si>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</si>
  <si>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</si>
  <si>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</si>
  <si>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</si>
  <si>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</si>
  <si>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</si>
  <si>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</si>
  <si>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</si>
  <si>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</si>
  <si>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</si>
  <si>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</si>
  <si>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</si>
  <si>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</si>
  <si>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</si>
  <si>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</si>
  <si>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</si>
  <si>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</si>
  <si>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</si>
  <si>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</si>
  <si>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</si>
  <si>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</si>
  <si>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</si>
  <si>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</si>
  <si>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</si>
  <si>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</si>
  <si>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</si>
  <si>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</si>
  <si>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</si>
  <si>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</si>
  <si>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</si>
  <si>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</si>
  <si>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</si>
  <si>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</si>
  <si>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</si>
  <si>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</si>
  <si>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</si>
  <si>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</si>
  <si>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</si>
  <si>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</si>
  <si>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</si>
  <si>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</si>
  <si>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</si>
  <si>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</si>
  <si>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</si>
  <si>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</si>
  <si>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</si>
  <si>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</si>
  <si>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</si>
  <si>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</si>
  <si>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</si>
  <si>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</si>
  <si>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</si>
  <si>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</si>
  <si>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</si>
  <si>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</si>
  <si>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</si>
  <si>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</si>
  <si>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</si>
  <si>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</si>
  <si>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</si>
  <si>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</si>
  <si>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</si>
  <si>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</si>
  <si>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</si>
  <si>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</si>
  <si>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</si>
  <si>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</si>
  <si>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</si>
  <si>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</si>
  <si>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</si>
  <si>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</si>
  <si>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</si>
  <si>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</si>
  <si>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</si>
  <si>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</si>
  <si>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</si>
  <si>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</si>
  <si>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</si>
  <si>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</si>
  <si>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</si>
  <si>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</si>
  <si>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</si>
  <si>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</si>
  <si>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</si>
  <si>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</si>
  <si>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</si>
  <si>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</si>
  <si>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</si>
  <si>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</si>
  <si>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</si>
  <si>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</si>
  <si>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</si>
  <si>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</si>
  <si>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</si>
  <si>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</si>
  <si>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</si>
  <si>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</si>
  <si>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</si>
  <si>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</si>
  <si>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</si>
  <si>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</si>
  <si>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</si>
  <si>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</si>
  <si>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</si>
  <si>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</si>
  <si>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</si>
  <si>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</si>
  <si>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</si>
  <si>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</si>
  <si>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</si>
  <si>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</si>
  <si>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</si>
  <si>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</si>
  <si>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</si>
  <si>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</si>
  <si>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</si>
  <si>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</si>
  <si>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</si>
  <si>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</si>
  <si>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</si>
  <si>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</si>
  <si>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</si>
  <si>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</si>
  <si>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</si>
  <si>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</si>
  <si>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</si>
  <si>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</si>
  <si>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</si>
  <si>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</si>
  <si>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</si>
  <si>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</si>
  <si>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</si>
  <si>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</si>
  <si>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</si>
  <si>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</si>
  <si>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</si>
  <si>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</si>
  <si>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</si>
  <si>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</si>
  <si>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</si>
  <si>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</si>
  <si>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</si>
  <si>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</si>
  <si>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</si>
  <si>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</si>
  <si>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</si>
  <si>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</si>
  <si>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</si>
  <si>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</si>
  <si>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</si>
  <si>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</si>
  <si>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</si>
  <si>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</si>
  <si>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</si>
  <si>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</si>
  <si>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</si>
  <si>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</si>
  <si>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</si>
  <si>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</si>
  <si>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</si>
  <si>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</si>
  <si>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</si>
  <si>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</si>
  <si>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</si>
  <si>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</si>
  <si>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</si>
  <si>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</si>
  <si>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</si>
  <si>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</si>
  <si>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</si>
  <si>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</si>
  <si>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</si>
  <si>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</si>
  <si>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</si>
  <si>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</si>
  <si>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</si>
  <si>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</si>
  <si>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</si>
  <si>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</si>
  <si>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</si>
  <si>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</si>
  <si>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</si>
  <si>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</si>
  <si>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</si>
  <si>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</si>
  <si>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</si>
  <si>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</si>
  <si>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</si>
  <si>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</si>
  <si>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</si>
  <si>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</si>
  <si>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</si>
  <si>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</si>
  <si>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</si>
  <si>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</si>
  <si>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</si>
  <si>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</si>
  <si>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</si>
  <si>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</si>
  <si>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</si>
  <si>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</si>
  <si>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</si>
  <si>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</si>
  <si>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</si>
  <si>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</si>
  <si>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</si>
  <si>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</si>
  <si>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</si>
  <si>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</si>
  <si>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</si>
  <si>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</si>
  <si>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</si>
  <si>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</si>
  <si>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</si>
  <si>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</si>
  <si>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</si>
  <si>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</si>
  <si>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</si>
  <si>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</si>
  <si>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</si>
  <si>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</si>
  <si>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</si>
  <si>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</si>
  <si>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</si>
  <si>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</si>
  <si>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</si>
  <si>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</si>
  <si>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</si>
  <si>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</si>
  <si>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</si>
  <si>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</si>
  <si>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</si>
  <si>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</si>
  <si>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</si>
  <si>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</si>
  <si>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</si>
  <si>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</si>
  <si>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</si>
  <si>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</si>
  <si>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</si>
  <si>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</si>
  <si>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</si>
  <si>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</si>
  <si>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</si>
  <si>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</si>
  <si>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</si>
  <si>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</si>
  <si>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</si>
  <si>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</si>
  <si>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</si>
  <si>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</si>
  <si>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</si>
  <si>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</si>
  <si>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</si>
  <si>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</si>
  <si>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</si>
  <si>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</si>
  <si>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</si>
  <si>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</si>
  <si>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</si>
  <si>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</si>
  <si>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</si>
  <si>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</si>
  <si>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</si>
  <si>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</si>
  <si>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</si>
  <si>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</si>
  <si>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</si>
  <si>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</si>
  <si>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</si>
  <si>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</si>
  <si>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</si>
  <si>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</si>
  <si>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</si>
  <si>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</si>
  <si>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</si>
  <si>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</si>
  <si>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</si>
  <si>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</si>
  <si>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</si>
  <si>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</si>
  <si>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</si>
  <si>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</si>
  <si>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</si>
  <si>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</si>
  <si>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</si>
  <si>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</si>
  <si>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</si>
  <si>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</si>
  <si>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</si>
  <si>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</si>
  <si>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</si>
  <si>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</si>
  <si>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</si>
  <si>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</si>
  <si>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</si>
  <si>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</si>
  <si>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</si>
  <si>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</si>
  <si>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</si>
  <si>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</si>
  <si>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</si>
  <si>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</si>
  <si>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</si>
  <si>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</si>
  <si>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</si>
  <si>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</si>
  <si>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</si>
  <si>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</si>
  <si>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</si>
  <si>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</si>
  <si>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</si>
  <si>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</si>
  <si>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</si>
  <si>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</si>
  <si>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</si>
  <si>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</si>
  <si>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</si>
  <si>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</si>
  <si>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</si>
  <si>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</si>
  <si>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</si>
  <si>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</si>
  <si>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</si>
  <si>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</si>
  <si>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</si>
  <si>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</si>
  <si>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</si>
  <si>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</si>
  <si>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</si>
  <si>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</si>
  <si>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</si>
  <si>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</si>
  <si>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</si>
  <si>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</si>
  <si>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</si>
  <si>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</si>
  <si>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</si>
  <si>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</si>
  <si>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</si>
  <si>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</si>
  <si>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</si>
  <si>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</si>
  <si>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</si>
  <si>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</si>
  <si>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</si>
  <si>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</si>
  <si>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</si>
  <si>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</si>
  <si>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</si>
  <si>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</si>
  <si>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</si>
  <si>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</si>
  <si>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</si>
  <si>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</si>
  <si>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</si>
  <si>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</si>
  <si>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</si>
  <si>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</si>
  <si>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</si>
  <si>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</si>
  <si>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</si>
  <si>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</si>
  <si>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</si>
  <si>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</si>
  <si>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</si>
  <si>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</si>
  <si>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</si>
  <si>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</si>
  <si>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</si>
  <si>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</si>
  <si>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</si>
  <si>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</si>
  <si>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</si>
  <si>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</si>
  <si>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</si>
  <si>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</si>
  <si>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</si>
  <si>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</si>
  <si>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</si>
  <si>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</si>
  <si>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</si>
  <si>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</si>
  <si>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</si>
  <si>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</si>
  <si>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</si>
  <si>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</si>
  <si>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</si>
  <si>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</si>
  <si>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</si>
  <si>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</si>
  <si>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</si>
  <si>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</si>
  <si>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</si>
  <si>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</si>
  <si>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</si>
  <si>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</si>
  <si>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</si>
  <si>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</si>
  <si>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</si>
  <si>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</si>
  <si>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</si>
  <si>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</si>
  <si>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</si>
  <si>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</si>
  <si>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</si>
  <si>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</si>
  <si>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</si>
  <si>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</si>
  <si>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</si>
  <si>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</si>
  <si>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</si>
  <si>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</si>
  <si>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</si>
  <si>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</si>
  <si>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</si>
  <si>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</si>
  <si>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</si>
  <si>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</si>
  <si>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</si>
  <si>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</si>
  <si>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</si>
  <si>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</si>
  <si>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</si>
  <si>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</si>
  <si>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</si>
  <si>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</si>
  <si>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</si>
  <si>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</si>
  <si>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</si>
  <si>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</si>
  <si>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</si>
  <si>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</si>
  <si>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</si>
  <si>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</si>
  <si>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</si>
  <si>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</si>
  <si>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</si>
  <si>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</si>
  <si>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</si>
  <si>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</si>
  <si>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</si>
  <si>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</si>
  <si>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</si>
  <si>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</si>
  <si>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</si>
  <si>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</si>
  <si>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</si>
  <si>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</si>
  <si>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</si>
  <si>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</si>
  <si>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</si>
  <si>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</si>
  <si>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</si>
  <si>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</si>
  <si>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</si>
  <si>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</si>
  <si>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</si>
  <si>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</si>
  <si>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</si>
  <si>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</si>
  <si>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</si>
  <si>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</si>
  <si>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</si>
  <si>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</si>
  <si>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</si>
  <si>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</si>
  <si>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</si>
  <si>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</si>
  <si>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</si>
  <si>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</si>
  <si>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</si>
  <si>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</si>
  <si>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</si>
  <si>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</si>
  <si>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</si>
  <si>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</si>
  <si>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</si>
  <si>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</si>
  <si>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</si>
  <si>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</si>
  <si>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</si>
  <si>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</si>
  <si>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</si>
  <si>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</si>
  <si>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</si>
  <si>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</si>
  <si>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</si>
  <si>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</si>
  <si>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</si>
  <si>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</si>
  <si>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</si>
  <si>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</si>
  <si>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</si>
  <si>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</si>
  <si>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</si>
  <si>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</si>
  <si>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</si>
  <si>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</si>
  <si>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</si>
  <si>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</si>
  <si>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</si>
  <si>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</si>
  <si>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</si>
  <si>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</si>
  <si>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</si>
  <si>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</si>
  <si>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</si>
  <si>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</si>
  <si>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</si>
  <si>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</si>
  <si>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</si>
  <si>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</si>
  <si>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</si>
  <si>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</si>
  <si>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</si>
  <si>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</si>
  <si>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</si>
  <si>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</si>
  <si>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</si>
  <si>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</si>
  <si>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</si>
  <si>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</si>
  <si>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</si>
  <si>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</si>
  <si>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</si>
  <si>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</si>
  <si>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</si>
  <si>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</si>
  <si>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</si>
  <si>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</si>
  <si>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</si>
  <si>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</si>
  <si>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</si>
  <si>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</si>
  <si>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</si>
  <si>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</si>
  <si>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</si>
  <si>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</si>
  <si>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</si>
  <si>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</si>
  <si>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</si>
  <si>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</si>
  <si>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</si>
  <si>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</si>
  <si>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</si>
  <si>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</si>
  <si>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</si>
  <si>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</si>
  <si>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</si>
  <si>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</si>
  <si>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</si>
  <si>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</si>
  <si>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</si>
  <si>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</si>
  <si>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</si>
  <si>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</si>
  <si>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</si>
  <si>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</si>
  <si>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</si>
  <si>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</si>
  <si>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</si>
  <si>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</si>
  <si>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</si>
  <si>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</si>
  <si>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</si>
  <si>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</si>
  <si>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</si>
  <si>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</si>
  <si>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</si>
  <si>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</si>
  <si>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</si>
  <si>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</si>
  <si>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</si>
  <si>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</si>
  <si>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</si>
  <si>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</si>
  <si>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</si>
  <si>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</si>
  <si>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</si>
  <si>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</si>
  <si>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</si>
  <si>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</si>
  <si>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</si>
  <si>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</si>
  <si>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</si>
  <si>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</si>
  <si>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</si>
  <si>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</si>
  <si>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</si>
  <si>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</si>
  <si>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</si>
  <si>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</si>
  <si>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</si>
  <si>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</si>
  <si>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</si>
  <si>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</si>
  <si>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</si>
  <si>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</si>
  <si>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</si>
  <si>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</si>
  <si>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</si>
  <si>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</si>
  <si>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</si>
  <si>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</si>
  <si>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</si>
  <si>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</si>
  <si>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</si>
  <si>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</si>
  <si>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</si>
  <si>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</si>
  <si>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</si>
  <si>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</si>
  <si>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</si>
  <si>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</si>
  <si>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</si>
  <si>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</si>
  <si>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</si>
  <si>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</si>
  <si>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</si>
  <si>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</si>
  <si>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</si>
  <si>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</si>
  <si>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</si>
  <si>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</si>
  <si>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</si>
  <si>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</si>
  <si>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</si>
  <si>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</si>
  <si>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</si>
  <si>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</si>
  <si>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</si>
  <si>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</si>
  <si>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</si>
  <si>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</si>
  <si>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</si>
  <si>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</si>
  <si>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</si>
  <si>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</si>
  <si>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</si>
  <si>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</si>
  <si>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</si>
  <si>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</si>
  <si>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</si>
  <si>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</si>
  <si>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</si>
  <si>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</si>
  <si>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</si>
  <si>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</si>
  <si>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</si>
  <si>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</si>
  <si>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</si>
  <si>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</si>
  <si>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</si>
  <si>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</si>
  <si>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</si>
  <si>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</si>
  <si>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</si>
  <si>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</si>
  <si>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</si>
  <si>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</si>
  <si>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</si>
  <si>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</si>
  <si>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</si>
  <si>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</si>
  <si>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</si>
  <si>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</si>
  <si>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</si>
  <si>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</si>
  <si>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</si>
  <si>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</si>
  <si>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</si>
  <si>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</si>
  <si>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</si>
  <si>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</si>
  <si>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</si>
  <si>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</si>
  <si>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</si>
  <si>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</si>
  <si>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</si>
  <si>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</si>
  <si>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</si>
  <si>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</si>
  <si>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</si>
  <si>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</si>
  <si>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</si>
  <si>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</si>
  <si>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</si>
  <si>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</si>
  <si>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</si>
  <si>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</si>
  <si>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</si>
  <si>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</si>
  <si>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</si>
  <si>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</si>
  <si>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</si>
  <si>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</si>
  <si>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</si>
  <si>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</si>
  <si>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</si>
  <si>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</si>
  <si>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</si>
  <si>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</si>
  <si>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</si>
  <si>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</si>
  <si>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</si>
  <si>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</si>
  <si>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</si>
  <si>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</si>
  <si>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</si>
  <si>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</si>
  <si>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</si>
  <si>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</si>
  <si>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</si>
  <si>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</si>
  <si>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</si>
  <si>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</si>
  <si>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</si>
  <si>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</si>
  <si>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</si>
  <si>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</si>
  <si>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</si>
  <si>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</si>
  <si>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</si>
  <si>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</si>
  <si>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</si>
  <si>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</si>
  <si>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</si>
  <si>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</si>
  <si>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</si>
  <si>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</si>
  <si>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</si>
  <si>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</si>
  <si>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</si>
  <si>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</si>
  <si>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</si>
  <si>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</si>
  <si>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</si>
  <si>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</si>
  <si>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</si>
  <si>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</si>
  <si>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</si>
  <si>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</si>
  <si>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</si>
  <si>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</si>
  <si>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</si>
  <si>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</si>
  <si>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</si>
  <si>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</si>
  <si>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</si>
  <si>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</si>
  <si>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</si>
  <si>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</si>
  <si>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</si>
  <si>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</si>
  <si>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</si>
  <si>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</si>
  <si>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</si>
  <si>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</si>
  <si>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</si>
  <si>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</si>
  <si>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</si>
  <si>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</si>
  <si>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</si>
  <si>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</si>
  <si>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</si>
  <si>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</si>
  <si>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</si>
  <si>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</si>
  <si>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</si>
  <si>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</si>
  <si>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</si>
  <si>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</si>
  <si>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</si>
  <si>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</si>
  <si>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</si>
  <si>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</si>
  <si>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</si>
  <si>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</si>
  <si>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</si>
  <si>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</si>
  <si>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</si>
  <si>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</si>
  <si>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</si>
  <si>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</si>
  <si>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</si>
  <si>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</si>
  <si>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</si>
  <si>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</si>
  <si>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</si>
  <si>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</si>
  <si>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</si>
  <si>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</si>
  <si>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</si>
  <si>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</si>
  <si>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</si>
  <si>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</si>
  <si>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</si>
  <si>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</si>
  <si>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</si>
  <si>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</si>
  <si>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</si>
  <si>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</si>
  <si>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</si>
  <si>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</si>
  <si>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</si>
  <si>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</si>
  <si>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</si>
  <si>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</si>
  <si>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</si>
  <si>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</si>
  <si>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</si>
  <si>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</si>
  <si>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</si>
  <si>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</si>
  <si>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</si>
  <si>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</si>
  <si>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</si>
  <si>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</si>
  <si>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</si>
  <si>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</si>
  <si>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</si>
  <si>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</si>
  <si>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</si>
  <si>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</si>
  <si>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</si>
  <si>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</si>
  <si>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</si>
  <si>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</si>
  <si>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</si>
  <si>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</si>
  <si>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</si>
  <si>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</si>
  <si>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</si>
  <si>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</si>
  <si>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</si>
  <si>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</si>
  <si>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</si>
  <si>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</si>
  <si>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</si>
  <si>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</si>
  <si>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</si>
  <si>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</si>
  <si>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</si>
  <si>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</si>
  <si>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</si>
  <si>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</si>
  <si>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</si>
  <si>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</si>
  <si>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</si>
  <si>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</si>
  <si>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</si>
  <si>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</si>
  <si>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</si>
  <si>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</si>
  <si>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</si>
  <si>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</si>
  <si>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</si>
  <si>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</si>
  <si>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</si>
  <si>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</si>
  <si>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</si>
  <si>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</si>
  <si>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</si>
  <si>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</si>
  <si>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</si>
  <si>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</si>
  <si>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</si>
  <si>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</si>
  <si>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</si>
  <si>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</si>
  <si>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</si>
  <si>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</si>
  <si>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</si>
  <si>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</si>
  <si>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</si>
  <si>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</si>
  <si>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</si>
  <si>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</si>
  <si>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</si>
  <si>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</si>
  <si>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</si>
  <si>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</si>
  <si>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</si>
  <si>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</si>
  <si>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</si>
  <si>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</si>
  <si>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</si>
  <si>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</si>
  <si>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</si>
  <si>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</si>
  <si>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</si>
  <si>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</si>
  <si>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</si>
  <si>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</si>
  <si>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</si>
  <si>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</si>
  <si>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</si>
  <si>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</si>
  <si>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</si>
  <si>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</si>
  <si>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</si>
  <si>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</si>
  <si>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</si>
  <si>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</si>
  <si>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</si>
  <si>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</si>
  <si>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</si>
  <si>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</si>
  <si>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</si>
  <si>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</si>
  <si>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</si>
  <si>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</si>
  <si>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</si>
  <si>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</si>
  <si>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</si>
  <si>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</si>
  <si>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</si>
  <si>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</si>
  <si>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</si>
  <si>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</si>
  <si>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</si>
  <si>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</si>
  <si>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</si>
  <si>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</si>
  <si>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</si>
  <si>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</si>
  <si>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</si>
  <si>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</si>
  <si>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</si>
  <si>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</si>
  <si>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</si>
  <si>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</si>
  <si>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</si>
  <si>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</si>
  <si>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</si>
  <si>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</si>
  <si>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</si>
  <si>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</si>
  <si>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</si>
  <si>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</si>
  <si>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</si>
  <si>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</si>
  <si>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</si>
  <si>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</si>
  <si>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</si>
  <si>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</si>
  <si>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</si>
  <si>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</si>
  <si>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</si>
  <si>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</si>
  <si>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</si>
  <si>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</si>
  <si>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</si>
  <si>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</si>
  <si>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</si>
  <si>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</si>
  <si>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</si>
  <si>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</si>
  <si>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</si>
  <si>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</si>
  <si>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</si>
  <si>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</si>
  <si>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</si>
  <si>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</si>
  <si>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</si>
  <si>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</si>
  <si>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</si>
  <si>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</si>
  <si>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</si>
  <si>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</si>
  <si>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</si>
  <si>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</si>
  <si>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</si>
  <si>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</si>
  <si>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</si>
  <si>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</si>
  <si>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</si>
  <si>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</si>
  <si>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</si>
  <si>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</si>
  <si>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</si>
  <si>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</si>
  <si>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</si>
  <si>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</si>
  <si>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</si>
  <si>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</si>
  <si>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</si>
  <si>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</si>
  <si>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</si>
  <si>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</si>
  <si>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</si>
  <si>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</si>
  <si>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</si>
  <si>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</si>
  <si>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</si>
  <si>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</si>
  <si>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</si>
  <si>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</si>
  <si>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</si>
  <si>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</si>
  <si>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</si>
  <si>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</si>
  <si>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</si>
  <si>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</si>
  <si>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</si>
  <si>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</si>
  <si>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</si>
  <si>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</si>
  <si>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</si>
  <si>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</si>
  <si>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</si>
  <si>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</si>
  <si>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</si>
  <si>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</si>
  <si>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</si>
  <si>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</si>
  <si>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</si>
  <si>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</si>
  <si>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</si>
  <si>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</si>
  <si>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</si>
  <si>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</si>
  <si>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</si>
  <si>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</si>
  <si>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</si>
  <si>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</si>
  <si>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</si>
  <si>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</si>
  <si>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</si>
  <si>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</si>
  <si>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</si>
  <si>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</si>
  <si>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</si>
  <si>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</si>
  <si>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</si>
  <si>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</si>
  <si>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</si>
  <si>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</si>
  <si>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</si>
  <si>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</si>
  <si>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</si>
  <si>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</si>
  <si>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</si>
  <si>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</si>
  <si>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</si>
  <si>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</si>
  <si>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</si>
  <si>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</si>
  <si>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</si>
  <si>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</si>
  <si>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</si>
  <si>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</si>
  <si>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</si>
  <si>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</si>
  <si>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</si>
  <si>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</si>
  <si>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</si>
  <si>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</si>
  <si>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</si>
  <si>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</si>
  <si>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</si>
  <si>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</si>
  <si>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</si>
  <si>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</si>
  <si>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</si>
  <si>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</si>
  <si>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</si>
  <si>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</si>
  <si>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</si>
  <si>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</si>
  <si>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</si>
  <si>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</si>
  <si>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</si>
  <si>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</si>
  <si>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</si>
  <si>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</si>
  <si>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</si>
  <si>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</si>
  <si>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</si>
  <si>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</si>
  <si>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</si>
  <si>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</si>
  <si>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</si>
  <si>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</si>
  <si>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</si>
  <si>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</si>
  <si>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</si>
  <si>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</si>
  <si>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</si>
  <si>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</si>
  <si>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</si>
  <si>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</si>
  <si>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</si>
  <si>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</si>
  <si>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</si>
  <si>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</si>
  <si>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</si>
  <si>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</si>
  <si>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</si>
  <si>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</si>
  <si>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</si>
  <si>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</si>
  <si>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</si>
  <si>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</si>
  <si>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</si>
  <si>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</si>
  <si>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</si>
  <si>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</si>
  <si>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</si>
  <si>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</si>
  <si>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</si>
  <si>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</si>
  <si>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</si>
  <si>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</si>
  <si>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</si>
  <si>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</si>
  <si>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</si>
  <si>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</si>
  <si>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</si>
  <si>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</si>
  <si>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</si>
  <si>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</si>
  <si>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</si>
  <si>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</si>
  <si>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</si>
  <si>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</si>
  <si>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</si>
  <si>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</si>
  <si>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</si>
  <si>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</si>
  <si>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</si>
  <si>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</si>
  <si>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</si>
  <si>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</si>
  <si>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</si>
  <si>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</si>
  <si>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</si>
  <si>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</si>
  <si>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</si>
  <si>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</si>
  <si>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</si>
  <si>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</si>
  <si>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</si>
  <si>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</si>
  <si>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</si>
  <si>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</si>
  <si>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</si>
  <si>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</si>
  <si>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</si>
  <si>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</si>
  <si>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</si>
  <si>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</si>
  <si>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</si>
  <si>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</si>
  <si>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</si>
  <si>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</si>
  <si>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</si>
  <si>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</si>
  <si>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</si>
  <si>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</si>
  <si>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</si>
  <si>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</si>
  <si>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</si>
  <si>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</si>
  <si>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</si>
  <si>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</si>
  <si>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</si>
  <si>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</si>
  <si>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</si>
  <si>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</si>
  <si>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</si>
  <si>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</si>
  <si>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</si>
  <si>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</si>
  <si>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</si>
  <si>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</si>
  <si>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</si>
  <si>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</si>
  <si>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</si>
  <si>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</si>
  <si>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</si>
  <si>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</si>
  <si>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</si>
  <si>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</si>
  <si>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</si>
  <si>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</si>
  <si>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</si>
  <si>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</si>
  <si>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</si>
  <si>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</si>
  <si>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</si>
  <si>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</si>
  <si>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</si>
  <si>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</si>
  <si>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</si>
  <si>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</si>
  <si>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</si>
  <si>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</si>
  <si>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</si>
  <si>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</si>
  <si>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</si>
  <si>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</si>
  <si>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</si>
  <si>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</si>
  <si>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</si>
  <si>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</si>
  <si>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</si>
  <si>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</si>
  <si>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</si>
  <si>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</si>
  <si>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</si>
  <si>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</si>
  <si>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</si>
  <si>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</si>
  <si>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</si>
  <si>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</si>
  <si>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</si>
  <si>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</si>
  <si>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</si>
  <si>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</si>
  <si>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</si>
  <si>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</si>
  <si>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</si>
  <si>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</si>
  <si>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</si>
  <si>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</si>
  <si>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</si>
  <si>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</si>
  <si>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</si>
  <si>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</si>
  <si>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</si>
  <si>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</si>
  <si>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</si>
  <si>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</si>
  <si>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</si>
  <si>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</si>
  <si>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</si>
  <si>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</si>
  <si>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</si>
  <si>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</si>
  <si>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</si>
  <si>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</si>
  <si>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</si>
  <si>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</si>
  <si>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</si>
  <si>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</si>
  <si>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</si>
  <si>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</si>
  <si>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</si>
  <si>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</si>
  <si>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</si>
  <si>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</si>
  <si>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</si>
  <si>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</si>
  <si>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</si>
  <si>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</si>
  <si>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</si>
  <si>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</si>
  <si>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</si>
  <si>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</si>
  <si>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</si>
  <si>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</si>
  <si>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</si>
  <si>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</si>
  <si>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</si>
  <si>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</si>
  <si>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</si>
  <si>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</si>
  <si>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</si>
  <si>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</si>
  <si>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</si>
  <si>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</si>
  <si>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</si>
  <si>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</si>
  <si>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</si>
  <si>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</si>
  <si>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</si>
  <si>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</si>
  <si>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</si>
  <si>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</si>
  <si>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</si>
  <si>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</si>
  <si>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</si>
  <si>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</si>
  <si>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</si>
  <si>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</si>
  <si>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</si>
  <si>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</si>
  <si>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</si>
  <si>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</si>
  <si>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</si>
  <si>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</si>
  <si>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</si>
  <si>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</si>
  <si>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</si>
  <si>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</si>
  <si>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</si>
  <si>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</si>
  <si>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</si>
  <si>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</si>
  <si>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</si>
  <si>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</si>
  <si>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</si>
  <si>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</si>
  <si>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</si>
  <si>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</si>
  <si>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</si>
  <si>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</si>
  <si>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</si>
  <si>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</si>
  <si>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</si>
  <si>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</si>
  <si>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</si>
  <si>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</si>
  <si>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</si>
  <si>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</si>
  <si>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</si>
  <si>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</si>
  <si>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</si>
  <si>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</si>
  <si>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</si>
  <si>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</si>
  <si>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</si>
  <si>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</si>
  <si>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</si>
  <si>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</si>
  <si>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</si>
  <si>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</si>
  <si>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</si>
  <si>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</si>
  <si>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</si>
  <si>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</si>
  <si>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</si>
  <si>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</si>
  <si>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</si>
  <si>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</si>
  <si>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</si>
  <si>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</si>
  <si>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</si>
  <si>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</si>
  <si>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</si>
  <si>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</si>
  <si>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</si>
  <si>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</si>
  <si>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</si>
  <si>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</si>
  <si>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</si>
  <si>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</si>
  <si>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</si>
  <si>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</si>
  <si>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</si>
  <si>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</si>
  <si>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</si>
  <si>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</si>
  <si>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</si>
  <si>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</si>
  <si>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</si>
  <si>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</si>
  <si>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</si>
  <si>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</si>
  <si>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</si>
  <si>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</si>
  <si>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</si>
  <si>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</si>
  <si>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</si>
  <si>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</si>
  <si>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</si>
  <si>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</si>
  <si>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</si>
  <si>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</si>
  <si>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</si>
  <si>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</si>
  <si>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</si>
  <si>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</si>
  <si>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</si>
  <si>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</si>
  <si>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</si>
  <si>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</si>
  <si>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</si>
  <si>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</si>
  <si>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</si>
  <si>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</si>
  <si>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</si>
  <si>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</si>
  <si>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</si>
  <si>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</si>
  <si>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</si>
  <si>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</si>
  <si>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</si>
  <si>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</si>
  <si>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</si>
  <si>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</si>
  <si>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</si>
  <si>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</si>
  <si>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</si>
  <si>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</si>
  <si>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</si>
  <si>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</si>
  <si>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</si>
  <si>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</si>
  <si>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</si>
  <si>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</si>
  <si>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</si>
  <si>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</si>
  <si>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</si>
  <si>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</si>
  <si>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</si>
  <si>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</si>
  <si>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</si>
  <si>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</si>
  <si>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</si>
  <si>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</si>
  <si>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</si>
  <si>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</si>
  <si>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</si>
  <si>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</si>
  <si>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</si>
  <si>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</si>
  <si>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</si>
  <si>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</si>
  <si>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</si>
  <si>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</si>
  <si>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</si>
  <si>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</si>
  <si>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</si>
  <si>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</si>
  <si>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</si>
  <si>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</si>
  <si>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</si>
  <si>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</si>
  <si>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</si>
  <si>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</si>
  <si>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</si>
  <si>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</si>
  <si>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</si>
  <si>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</si>
  <si>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</si>
  <si>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</si>
  <si>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</si>
  <si>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</si>
  <si>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</si>
  <si>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</si>
  <si>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</si>
  <si>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</si>
  <si>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</si>
  <si>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</si>
  <si>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</si>
  <si>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</si>
  <si>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</si>
  <si>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</si>
  <si>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</si>
  <si>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</si>
  <si>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</si>
  <si>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</si>
  <si>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</si>
  <si>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</si>
  <si>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</si>
  <si>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</si>
  <si>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</si>
  <si>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</si>
  <si>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</si>
  <si>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</si>
  <si>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</si>
  <si>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</si>
  <si>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</si>
  <si>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</si>
  <si>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</si>
  <si>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</si>
  <si>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</si>
  <si>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</si>
  <si>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</si>
  <si>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</si>
  <si>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</si>
  <si>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</si>
  <si>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</si>
  <si>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</si>
  <si>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</si>
  <si>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</si>
  <si>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</si>
  <si>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</si>
  <si>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</si>
  <si>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</si>
  <si>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</si>
  <si>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</si>
  <si>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</si>
  <si>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</si>
  <si>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</si>
  <si>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</si>
  <si>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</si>
  <si>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</si>
  <si>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</si>
  <si>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</si>
  <si>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</si>
  <si>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</si>
  <si>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</si>
  <si>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</si>
  <si>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</si>
  <si>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</si>
  <si>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</si>
  <si>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</si>
  <si>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</si>
  <si>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</si>
  <si>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</si>
  <si>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</si>
  <si>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</si>
  <si>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</si>
  <si>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</si>
  <si>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</si>
  <si>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</si>
  <si>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</si>
  <si>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</si>
  <si>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</si>
  <si>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</si>
  <si>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</si>
  <si>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</si>
  <si>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</si>
  <si>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</si>
  <si>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</si>
  <si>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</si>
  <si>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</si>
  <si>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</si>
  <si>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</si>
  <si>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</si>
  <si>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</si>
  <si>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</si>
  <si>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</si>
  <si>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</si>
  <si>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</si>
  <si>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</si>
  <si>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</si>
  <si>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</si>
  <si>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</si>
  <si>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</si>
  <si>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</si>
  <si>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</si>
  <si>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</si>
  <si>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</si>
  <si>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</si>
  <si>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</si>
  <si>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</si>
  <si>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</si>
  <si>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</si>
  <si>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</si>
  <si>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</si>
  <si>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</si>
  <si>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</si>
  <si>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</si>
  <si>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</si>
  <si>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</si>
  <si>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</si>
  <si>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</si>
  <si>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</si>
  <si>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</si>
  <si>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</si>
  <si>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</si>
  <si>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</si>
  <si>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</si>
  <si>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</si>
  <si>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</si>
  <si>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</si>
  <si>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</si>
  <si>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</si>
  <si>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</si>
  <si>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</si>
  <si>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</si>
  <si>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</si>
  <si>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</si>
  <si>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</si>
  <si>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</si>
  <si>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</si>
  <si>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</si>
  <si>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</si>
  <si>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</si>
  <si>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</si>
  <si>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</si>
  <si>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</si>
  <si>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</si>
  <si>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</si>
  <si>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</si>
  <si>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</si>
  <si>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</si>
  <si>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</si>
  <si>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</si>
  <si>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</si>
  <si>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</si>
  <si>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</si>
  <si>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</si>
  <si>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</si>
  <si>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</si>
  <si>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</si>
  <si>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</si>
  <si>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</si>
  <si>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</si>
  <si>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</si>
  <si>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</si>
  <si>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</si>
  <si>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</si>
  <si>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</si>
  <si>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</si>
  <si>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</si>
  <si>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</si>
  <si>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</si>
  <si>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</si>
  <si>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</si>
  <si>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</si>
  <si>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</si>
  <si>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</si>
  <si>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</si>
  <si>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</si>
  <si>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</si>
  <si>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</si>
  <si>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</si>
  <si>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</si>
  <si>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</si>
  <si>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</si>
  <si>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</si>
  <si>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</si>
  <si>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</si>
  <si>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</si>
  <si>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</si>
  <si>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</si>
  <si>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</si>
  <si>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</si>
  <si>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</si>
  <si>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</si>
  <si>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</si>
  <si>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</si>
  <si>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</si>
  <si>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</si>
  <si>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</si>
  <si>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</si>
  <si>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</si>
  <si>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</si>
  <si>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</si>
  <si>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</si>
  <si>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</si>
  <si>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</si>
  <si>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</si>
  <si>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</si>
  <si>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</si>
  <si>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</si>
  <si>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</si>
  <si>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</si>
  <si>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</si>
  <si>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</si>
  <si>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</si>
  <si>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</si>
  <si>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</si>
  <si>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</si>
  <si>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</si>
  <si>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</si>
  <si>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</si>
  <si>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</si>
  <si>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</si>
  <si>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</si>
  <si>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</si>
  <si>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</si>
  <si>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</si>
  <si>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</si>
  <si>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</si>
  <si>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</si>
  <si>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</si>
  <si>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</si>
  <si>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</si>
  <si>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</si>
  <si>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</si>
  <si>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</si>
  <si>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</si>
  <si>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</si>
  <si>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</si>
  <si>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</si>
  <si>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</si>
  <si>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</si>
  <si>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</si>
  <si>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</si>
  <si>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</si>
  <si>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</si>
  <si>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</si>
  <si>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</si>
  <si>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</si>
  <si>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</si>
  <si>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</si>
  <si>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</si>
  <si>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</si>
  <si>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</si>
  <si>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</si>
  <si>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</si>
  <si>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</si>
  <si>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</si>
  <si>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</si>
  <si>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</si>
  <si>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</si>
  <si>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</si>
  <si>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</si>
  <si>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</si>
  <si>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</si>
  <si>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</si>
  <si>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</si>
  <si>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</si>
  <si>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</si>
  <si>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</si>
  <si>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</si>
  <si>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</si>
  <si>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</si>
  <si>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</si>
  <si>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</si>
  <si>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</si>
  <si>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</si>
  <si>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</si>
  <si>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</si>
  <si>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</si>
  <si>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</si>
  <si>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</si>
  <si>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</si>
  <si>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</si>
  <si>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</si>
  <si>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</si>
  <si>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</si>
  <si>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</si>
  <si>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</si>
  <si>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</si>
  <si>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</si>
  <si>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</si>
  <si>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</si>
  <si>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</si>
  <si>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</si>
  <si>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</si>
  <si>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</si>
  <si>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</si>
  <si>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</si>
  <si>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</si>
  <si>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</si>
  <si>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</si>
  <si>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</si>
  <si>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</si>
  <si>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</si>
  <si>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</si>
  <si>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</si>
  <si>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</si>
  <si>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</si>
  <si>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</si>
  <si>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</si>
  <si>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</si>
  <si>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</si>
  <si>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</si>
  <si>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</si>
  <si>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</si>
  <si>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</si>
  <si>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</si>
  <si>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</si>
  <si>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</si>
  <si>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</si>
  <si>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</si>
  <si>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</si>
  <si>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</si>
  <si>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</si>
  <si>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</si>
  <si>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</si>
  <si>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</si>
  <si>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</si>
  <si>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</si>
  <si>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</si>
  <si>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</si>
  <si>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</si>
  <si>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</si>
  <si>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</si>
  <si>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</si>
  <si>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</si>
  <si>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</si>
  <si>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</si>
  <si>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</si>
  <si>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</si>
  <si>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</si>
  <si>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</si>
  <si>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</si>
  <si>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</si>
  <si>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</si>
  <si>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</si>
  <si>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</si>
  <si>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</si>
  <si>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</si>
  <si>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</si>
  <si>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</si>
  <si>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</si>
  <si>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</si>
  <si>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</si>
  <si>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</si>
  <si>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</si>
  <si>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</si>
  <si>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</si>
  <si>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</si>
  <si>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</si>
  <si>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</si>
  <si>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</si>
  <si>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</si>
  <si>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</si>
  <si>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</si>
  <si>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</si>
  <si>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</si>
  <si>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</si>
  <si>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</si>
  <si>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</si>
  <si>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</si>
  <si>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</si>
  <si>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</si>
  <si>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</si>
  <si>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</si>
  <si>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</si>
  <si>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</si>
  <si>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</si>
  <si>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</si>
  <si>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</si>
  <si>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</si>
  <si>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</si>
  <si>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</si>
  <si>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</si>
  <si>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</si>
  <si>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</si>
  <si>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</si>
  <si>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</si>
  <si>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</si>
  <si>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</si>
  <si>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</si>
  <si>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</si>
  <si>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</si>
  <si>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</si>
  <si>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</si>
  <si>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</si>
  <si>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</si>
  <si>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</si>
  <si>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</si>
  <si>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</si>
  <si>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</si>
  <si>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</si>
  <si>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</si>
  <si>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</si>
  <si>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</si>
  <si>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</si>
  <si>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</si>
  <si>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</si>
  <si>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</si>
  <si>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</si>
  <si>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</si>
  <si>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</si>
  <si>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</si>
  <si>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</si>
  <si>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</si>
  <si>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</si>
  <si>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</si>
  <si>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</si>
  <si>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</si>
  <si>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</si>
  <si>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</si>
  <si>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</si>
  <si>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</si>
  <si>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</si>
  <si>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</si>
  <si>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</si>
  <si>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</si>
  <si>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</si>
  <si>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</si>
  <si>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</si>
  <si>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</si>
  <si>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</si>
  <si>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</si>
  <si>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</si>
  <si>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</si>
  <si>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</si>
  <si>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</si>
  <si>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</si>
  <si>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</si>
  <si>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</si>
  <si>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</si>
  <si>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</si>
  <si>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</si>
  <si>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</si>
  <si>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</si>
  <si>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</si>
  <si>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</si>
  <si>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</si>
  <si>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</si>
  <si>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</si>
  <si>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</si>
  <si>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</si>
  <si>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</si>
  <si>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</si>
  <si>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</si>
  <si>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</si>
  <si>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</si>
  <si>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</si>
  <si>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</si>
  <si>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</si>
  <si>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</si>
  <si>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</si>
  <si>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</si>
  <si>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</si>
  <si>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</si>
  <si>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</si>
  <si>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</si>
  <si>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</si>
  <si>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</si>
  <si>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</si>
  <si>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</si>
  <si>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</si>
  <si>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</si>
  <si>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</si>
  <si>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</si>
  <si>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</si>
  <si>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</si>
  <si>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</si>
  <si>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</si>
  <si>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</si>
  <si>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</si>
  <si>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</si>
  <si>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</si>
  <si>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</si>
  <si>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</si>
  <si>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</si>
  <si>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</si>
  <si>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</si>
  <si>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</si>
  <si>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</si>
  <si>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</si>
  <si>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</si>
  <si>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</si>
  <si>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</si>
  <si>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</si>
  <si>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</si>
  <si>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</si>
  <si>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</si>
  <si>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</si>
  <si>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</si>
  <si>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</si>
  <si>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</si>
  <si>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</si>
  <si>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</si>
  <si>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</si>
  <si>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</si>
  <si>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</si>
  <si>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</si>
  <si>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</si>
  <si>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</si>
  <si>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</si>
  <si>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</si>
  <si>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</si>
  <si>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</si>
  <si>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</si>
  <si>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</si>
  <si>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</si>
  <si>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</si>
  <si>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</si>
  <si>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</si>
  <si>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</si>
  <si>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</si>
  <si>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</si>
  <si>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</si>
  <si>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</si>
  <si>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</si>
  <si>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</si>
  <si>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</si>
  <si>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</si>
  <si>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</si>
  <si>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</si>
  <si>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</si>
  <si>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</si>
  <si>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</si>
  <si>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</si>
  <si>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</si>
  <si>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</si>
  <si>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</si>
  <si>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</si>
  <si>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</si>
  <si>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</si>
  <si>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</si>
  <si>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</si>
  <si>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</si>
  <si>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</si>
  <si>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</si>
  <si>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</si>
  <si>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</si>
  <si>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</si>
  <si>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</si>
  <si>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</si>
  <si>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</si>
  <si>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</si>
  <si>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</si>
  <si>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</si>
  <si>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</si>
  <si>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</si>
  <si>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</si>
  <si>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</si>
  <si>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</si>
  <si>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</si>
  <si>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</si>
  <si>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</si>
  <si>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</si>
  <si>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</si>
  <si>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</si>
  <si>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</si>
  <si>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</si>
  <si>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</si>
  <si>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</si>
  <si>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</si>
  <si>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</si>
  <si>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</si>
  <si>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</si>
  <si>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</si>
  <si>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</si>
  <si>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</si>
  <si>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</si>
  <si>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</si>
  <si>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</si>
  <si>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</si>
  <si>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</si>
  <si>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</si>
  <si>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</si>
  <si>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</si>
  <si>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</si>
  <si>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</si>
  <si>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</si>
  <si>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</si>
  <si>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</si>
  <si>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</si>
  <si>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</si>
  <si>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</si>
  <si>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</si>
  <si>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</si>
  <si>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</si>
  <si>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</si>
  <si>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</si>
  <si>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</si>
  <si>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</si>
  <si>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</si>
  <si>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</si>
  <si>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</si>
  <si>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</si>
  <si>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</si>
  <si>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</si>
  <si>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</si>
  <si>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</si>
  <si>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</si>
  <si>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</si>
  <si>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</si>
  <si>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</si>
  <si>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</si>
  <si>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</si>
  <si>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</si>
  <si>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</si>
  <si>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</si>
  <si>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</si>
  <si>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</si>
  <si>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</si>
  <si>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</si>
  <si>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</si>
  <si>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</si>
  <si>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</si>
  <si>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</si>
  <si>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</si>
  <si>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</si>
  <si>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</si>
  <si>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</si>
  <si>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</si>
  <si>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</si>
  <si>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</si>
  <si>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</si>
  <si>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</si>
  <si>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</si>
  <si>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</si>
  <si>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</si>
  <si>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</si>
  <si>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</si>
  <si>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</si>
  <si>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</si>
  <si>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</si>
  <si>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</si>
  <si>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</si>
  <si>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</si>
  <si>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</si>
  <si>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</si>
  <si>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</si>
  <si>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</si>
  <si>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</si>
  <si>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</si>
  <si>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</si>
  <si>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</si>
  <si>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</si>
  <si>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</si>
  <si>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</si>
  <si>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</si>
  <si>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</si>
  <si>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</si>
  <si>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</si>
  <si>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</si>
  <si>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</si>
  <si>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</si>
  <si>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</si>
  <si>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</si>
  <si>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</si>
  <si>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</si>
  <si>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</si>
  <si>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</si>
  <si>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</si>
  <si>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</si>
  <si>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</si>
  <si>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</si>
  <si>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</si>
  <si>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</si>
  <si>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</si>
  <si>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</si>
  <si>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</si>
  <si>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</si>
  <si>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</si>
  <si>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</si>
  <si>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</si>
  <si>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</si>
  <si>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</si>
  <si>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</si>
  <si>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</si>
  <si>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</si>
  <si>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</si>
  <si>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</si>
  <si>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</si>
  <si>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</si>
  <si>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</si>
  <si>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</si>
  <si>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</si>
  <si>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</si>
  <si>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</si>
  <si>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</si>
  <si>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</si>
  <si>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</si>
  <si>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</si>
  <si>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</si>
  <si>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</si>
  <si>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</si>
  <si>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</si>
  <si>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</si>
  <si>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</si>
  <si>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</si>
  <si>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</si>
  <si>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</si>
  <si>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</si>
  <si>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</si>
  <si>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</si>
  <si>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</si>
  <si>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</si>
  <si>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</si>
  <si>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</si>
  <si>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</si>
  <si>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</si>
  <si>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</si>
  <si>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</si>
  <si>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</si>
  <si>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</si>
  <si>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</si>
  <si>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</si>
  <si>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</si>
  <si>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</si>
  <si>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</si>
  <si>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</si>
  <si>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</si>
  <si>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</si>
  <si>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</si>
  <si>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</si>
  <si>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</si>
  <si>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</si>
  <si>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</si>
  <si>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</si>
  <si>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</si>
  <si>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</si>
  <si>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</si>
  <si>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</si>
  <si>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</si>
  <si>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</si>
  <si>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</si>
  <si>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</si>
  <si>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</si>
  <si>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</si>
  <si>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</si>
  <si>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</si>
  <si>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</si>
  <si>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</si>
  <si>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</si>
  <si>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</si>
  <si>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</si>
  <si>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</si>
  <si>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</si>
  <si>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</si>
  <si>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</si>
  <si>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</si>
  <si>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</si>
  <si>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</si>
  <si>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</si>
  <si>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</si>
  <si>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</si>
  <si>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</si>
  <si>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</si>
  <si>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</si>
  <si>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</si>
  <si>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</si>
  <si>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</si>
  <si>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</si>
  <si>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</si>
  <si>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</si>
  <si>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</si>
  <si>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</si>
  <si>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</si>
  <si>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</si>
  <si>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</si>
  <si>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</si>
  <si>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</si>
  <si>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</si>
  <si>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</si>
  <si>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</si>
  <si>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</si>
  <si>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</si>
  <si>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</si>
  <si>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</si>
  <si>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</si>
  <si>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</si>
  <si>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</si>
  <si>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</si>
  <si>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</si>
  <si>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</si>
  <si>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</si>
  <si>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</si>
  <si>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</si>
  <si>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</si>
  <si>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</si>
  <si>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</si>
  <si>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</si>
  <si>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</si>
  <si>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</si>
  <si>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</si>
  <si>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</si>
  <si>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</si>
  <si>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</si>
  <si>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</si>
  <si>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</si>
  <si>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</si>
  <si>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</si>
  <si>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</si>
  <si>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</si>
  <si>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</si>
  <si>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</si>
  <si>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</si>
  <si>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</si>
  <si>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</si>
  <si>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</si>
  <si>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</si>
  <si>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</si>
  <si>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</si>
  <si>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</si>
  <si>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</si>
  <si>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</si>
  <si>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</si>
  <si>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</si>
  <si>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</si>
  <si>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</si>
  <si>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</si>
  <si>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</si>
  <si>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</si>
  <si>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</si>
  <si>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</si>
  <si>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</si>
  <si>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</si>
  <si>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</si>
  <si>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</si>
  <si>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</si>
  <si>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</si>
  <si>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</si>
  <si>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</si>
  <si>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</si>
  <si>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</si>
  <si>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</si>
  <si>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</si>
  <si>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</si>
  <si>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</si>
  <si>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</si>
  <si>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</si>
  <si>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</si>
  <si>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</si>
  <si>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</si>
  <si>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</si>
  <si>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</si>
  <si>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</si>
  <si>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</si>
  <si>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</si>
  <si>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</si>
  <si>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</si>
  <si>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</si>
  <si>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</si>
  <si>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</si>
  <si>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</si>
  <si>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</si>
  <si>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</si>
  <si>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</si>
  <si>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</si>
  <si>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</si>
  <si>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</si>
  <si>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</si>
  <si>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</si>
  <si>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</si>
  <si>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</si>
  <si>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</si>
  <si>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</si>
  <si>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</si>
  <si>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</si>
  <si>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</si>
  <si>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</si>
  <si>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</si>
  <si>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</si>
  <si>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</si>
  <si>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</si>
  <si>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</si>
  <si>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</si>
  <si>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</si>
  <si>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</si>
  <si>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</si>
  <si>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</si>
  <si>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</si>
  <si>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</si>
  <si>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</si>
  <si>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</si>
  <si>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</si>
  <si>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</si>
  <si>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</si>
  <si>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</si>
  <si>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</si>
  <si>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</si>
  <si>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</si>
  <si>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</si>
  <si>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</si>
  <si>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</si>
  <si>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</si>
  <si>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</si>
  <si>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</si>
  <si>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</si>
  <si>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</si>
  <si>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</si>
  <si>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</si>
  <si>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</si>
  <si>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</si>
  <si>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</si>
  <si>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</si>
  <si>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</si>
  <si>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</si>
  <si>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</si>
  <si>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</si>
  <si>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</si>
  <si>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</si>
  <si>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</si>
  <si>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</si>
  <si>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</si>
  <si>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</si>
  <si>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</si>
  <si>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</si>
  <si>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</si>
  <si>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</si>
  <si>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</si>
  <si>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</si>
  <si>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</si>
  <si>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</si>
  <si>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</si>
  <si>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</si>
  <si>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</si>
  <si>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</si>
  <si>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</si>
  <si>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</si>
  <si>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</si>
  <si>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</si>
  <si>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</si>
  <si>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</si>
  <si>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</si>
  <si>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</si>
  <si>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</si>
  <si>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</si>
  <si>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</si>
  <si>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</si>
  <si>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</si>
  <si>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</si>
  <si>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</si>
  <si>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</si>
  <si>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</si>
  <si>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</si>
  <si>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</si>
  <si>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</si>
  <si>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</si>
  <si>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</si>
  <si>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</si>
  <si>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</si>
  <si>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</si>
  <si>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</si>
  <si>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</si>
  <si>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</si>
  <si>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</si>
  <si>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</si>
  <si>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</si>
  <si>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</si>
  <si>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</si>
  <si>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</si>
  <si>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</si>
  <si>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</si>
  <si>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</si>
  <si>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</si>
  <si>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</si>
  <si>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</si>
  <si>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</si>
  <si>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</si>
  <si>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</si>
  <si>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</si>
  <si>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</si>
  <si>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</si>
  <si>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</si>
  <si>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</si>
  <si>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</si>
  <si>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</si>
  <si>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</si>
  <si>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</si>
  <si>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</si>
  <si>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</si>
  <si>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</si>
  <si>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</si>
  <si>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</si>
  <si>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</si>
  <si>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</si>
  <si>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</si>
  <si>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</si>
  <si>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</si>
  <si>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</si>
  <si>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</si>
  <si>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</si>
  <si>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</si>
  <si>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</si>
  <si>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</si>
  <si>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</si>
  <si>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</si>
  <si>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</si>
  <si>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</si>
  <si>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</si>
  <si>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</si>
  <si>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</si>
  <si>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</si>
  <si>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</si>
  <si>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</si>
  <si>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</si>
  <si>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</si>
  <si>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</si>
  <si>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</si>
  <si>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</si>
  <si>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</si>
  <si>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</si>
  <si>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</si>
  <si>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</si>
  <si>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</si>
  <si>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</si>
  <si>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</si>
  <si>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</si>
  <si>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</si>
  <si>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</si>
  <si>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</si>
  <si>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</si>
  <si>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</si>
  <si>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</si>
  <si>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</si>
  <si>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</si>
  <si>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</si>
  <si>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</si>
  <si>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</si>
  <si>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</si>
  <si>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</si>
  <si>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</si>
  <si>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</si>
  <si>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</si>
  <si>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</si>
  <si>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</si>
  <si>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</si>
  <si>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</si>
  <si>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</si>
  <si>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</si>
  <si>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</si>
  <si>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</si>
  <si>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</si>
  <si>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</si>
  <si>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</si>
  <si>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</si>
  <si>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</si>
  <si>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</si>
  <si>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</si>
  <si>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</si>
  <si>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</si>
  <si>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</si>
  <si>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</si>
  <si>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</si>
  <si>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</si>
  <si>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</si>
  <si>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</si>
  <si>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</si>
  <si>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</si>
  <si>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</si>
  <si>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</si>
  <si>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</si>
  <si>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</si>
  <si>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</si>
  <si>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</si>
  <si>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</si>
  <si>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</si>
  <si>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</si>
  <si>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</si>
  <si>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</si>
  <si>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</si>
  <si>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</si>
  <si>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</si>
  <si>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</si>
  <si>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</si>
  <si>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</si>
  <si>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</si>
  <si>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</si>
  <si>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</si>
  <si>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</si>
  <si>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</si>
  <si>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</si>
  <si>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</si>
  <si>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</si>
  <si>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</si>
  <si>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</si>
  <si>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</si>
  <si>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</si>
  <si>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</si>
  <si>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</si>
  <si>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</si>
  <si>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</si>
  <si>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</si>
  <si>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</si>
  <si>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</si>
  <si>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</si>
  <si>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</si>
  <si>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</si>
  <si>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</si>
  <si>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</si>
  <si>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</si>
  <si>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</si>
  <si>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</si>
  <si>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</si>
  <si>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</si>
  <si>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</si>
  <si>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</si>
  <si>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</si>
  <si>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</si>
  <si>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</si>
  <si>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</si>
  <si>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</si>
  <si>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</si>
  <si>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</si>
  <si>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</si>
  <si>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</si>
  <si>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</si>
  <si>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</si>
  <si>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</si>
  <si>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</si>
  <si>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</si>
  <si>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</si>
  <si>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</si>
  <si>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</si>
  <si>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</si>
  <si>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</si>
  <si>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</si>
  <si>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</si>
  <si>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</si>
  <si>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</si>
  <si>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</si>
  <si>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</si>
  <si>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</si>
  <si>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</si>
  <si>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</si>
  <si>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</si>
  <si>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</si>
  <si>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</si>
  <si>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</si>
  <si>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</si>
  <si>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</si>
  <si>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</si>
  <si>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</si>
  <si>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</si>
  <si>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</si>
  <si>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</si>
  <si>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</si>
  <si>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</si>
  <si>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</si>
  <si>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</si>
  <si>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</si>
  <si>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</si>
  <si>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</si>
  <si>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</si>
  <si>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</si>
  <si>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</si>
  <si>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</si>
  <si>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</si>
  <si>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</si>
  <si>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</si>
  <si>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</si>
  <si>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</si>
  <si>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</si>
  <si>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</si>
  <si>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</si>
  <si>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</si>
  <si>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</si>
  <si>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</si>
  <si>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</si>
  <si>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</si>
  <si>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</si>
  <si>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</si>
  <si>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</si>
  <si>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</si>
  <si>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</si>
  <si>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</si>
  <si>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</si>
  <si>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</si>
  <si>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</si>
  <si>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</si>
  <si>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</si>
  <si>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</si>
  <si>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</si>
  <si>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</si>
  <si>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</si>
  <si>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</si>
  <si>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</si>
  <si>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</si>
  <si>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</si>
  <si>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</si>
  <si>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</si>
  <si>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</si>
  <si>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</si>
  <si>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</si>
  <si>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</si>
  <si>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</si>
  <si>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</si>
  <si>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</si>
  <si>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</si>
  <si>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</si>
  <si>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</si>
  <si>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</si>
  <si>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</si>
  <si>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</si>
  <si>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</si>
  <si>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</si>
  <si>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</si>
  <si>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</si>
  <si>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</si>
  <si>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</si>
  <si>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</si>
  <si>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</si>
  <si>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</si>
  <si>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</si>
  <si>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</si>
  <si>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</si>
  <si>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</si>
  <si>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</si>
  <si>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</si>
  <si>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</si>
  <si>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</si>
  <si>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</si>
  <si>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</si>
  <si>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</si>
  <si>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</si>
  <si>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</si>
  <si>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</si>
  <si>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</si>
  <si>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</si>
  <si>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</si>
  <si>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</si>
  <si>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</si>
  <si>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</si>
  <si>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</si>
  <si>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</si>
  <si>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</si>
  <si>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</si>
  <si>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</si>
  <si>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</si>
  <si>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</si>
  <si>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</si>
  <si>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</si>
  <si>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</si>
  <si>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</si>
  <si>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</si>
  <si>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</si>
  <si>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</si>
  <si>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</si>
  <si>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</si>
  <si>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</si>
  <si>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</si>
  <si>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</si>
  <si>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</si>
  <si>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</si>
  <si>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</si>
  <si>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</si>
  <si>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</si>
  <si>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</si>
  <si>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</si>
  <si>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</si>
  <si>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</si>
  <si>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</si>
  <si>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</si>
  <si>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</si>
  <si>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</si>
  <si>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</si>
  <si>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</si>
  <si>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</si>
  <si>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</si>
  <si>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</si>
  <si>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</si>
  <si>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</si>
  <si>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</si>
  <si>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</si>
  <si>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</si>
  <si>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</si>
  <si>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</si>
  <si>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</si>
  <si>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</si>
  <si>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</si>
  <si>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</si>
  <si>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</si>
  <si>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</si>
  <si>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</si>
  <si>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</si>
  <si>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</si>
  <si>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</si>
  <si>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</si>
  <si>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</si>
  <si>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</si>
  <si>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</si>
  <si>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</si>
  <si>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</si>
  <si>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</si>
  <si>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</si>
  <si>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</si>
  <si>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</si>
  <si>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</si>
  <si>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</si>
  <si>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</si>
  <si>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</si>
  <si>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</si>
  <si>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</si>
  <si>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</si>
  <si>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</si>
  <si>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</si>
  <si>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</si>
  <si>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</si>
  <si>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</si>
  <si>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</si>
  <si>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</si>
  <si>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</si>
  <si>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</si>
  <si>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</si>
  <si>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</si>
  <si>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</si>
  <si>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</si>
  <si>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</si>
  <si>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</si>
  <si>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</si>
  <si>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</si>
  <si>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</si>
  <si>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</si>
  <si>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</si>
  <si>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</si>
  <si>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</si>
  <si>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</si>
  <si>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</si>
  <si>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</si>
  <si>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</si>
  <si>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</si>
  <si>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</si>
  <si>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</si>
  <si>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</si>
  <si>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</si>
  <si>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</si>
  <si>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</si>
  <si>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</si>
  <si>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</si>
  <si>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</si>
  <si>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</si>
  <si>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</si>
  <si>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</si>
  <si>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</si>
  <si>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</si>
  <si>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</si>
  <si>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</si>
  <si>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</si>
  <si>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</si>
  <si>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</si>
  <si>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</si>
  <si>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</si>
  <si>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</si>
  <si>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</si>
  <si>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</si>
  <si>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</si>
  <si>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</si>
  <si>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</si>
  <si>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</si>
  <si>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</si>
  <si>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</si>
  <si>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</si>
  <si>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</si>
  <si>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</si>
  <si>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</si>
  <si>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</si>
  <si>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</si>
  <si>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</si>
  <si>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</si>
  <si>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</si>
  <si>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</si>
  <si>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</si>
  <si>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</si>
  <si>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</si>
  <si>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</si>
  <si>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</si>
  <si>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</si>
  <si>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</si>
  <si>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</si>
  <si>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</si>
  <si>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</si>
  <si>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</si>
  <si>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</si>
  <si>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</si>
  <si>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</si>
  <si>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</si>
  <si>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</si>
  <si>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</si>
  <si>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</si>
  <si>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</si>
  <si>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</si>
  <si>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</si>
  <si>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</si>
  <si>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</si>
  <si>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</si>
  <si>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</si>
  <si>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</si>
  <si>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</si>
  <si>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</si>
  <si>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</si>
  <si>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</si>
  <si>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</si>
  <si>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</si>
  <si>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</si>
  <si>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</si>
  <si>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</si>
  <si>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</si>
  <si>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</si>
  <si>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</si>
  <si>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</si>
  <si>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</si>
  <si>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</si>
  <si>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</si>
  <si>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</si>
  <si>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</si>
  <si>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</si>
  <si>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</si>
  <si>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</si>
  <si>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</si>
  <si>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</si>
  <si>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</si>
  <si>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</si>
  <si>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</si>
  <si>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</si>
  <si>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</si>
  <si>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</si>
  <si>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</si>
  <si>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</si>
  <si>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</si>
  <si>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</si>
  <si>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</si>
  <si>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</si>
  <si>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</si>
  <si>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</si>
  <si>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</si>
  <si>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</si>
  <si>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</si>
  <si>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</si>
  <si>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</si>
  <si>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</si>
  <si>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</si>
  <si>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</si>
  <si>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</si>
  <si>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</si>
  <si>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</si>
  <si>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</si>
  <si>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</si>
  <si>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</si>
  <si>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</si>
  <si>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</si>
  <si>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</si>
  <si>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</si>
  <si>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</si>
  <si>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</si>
  <si>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</si>
  <si>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</si>
  <si>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</si>
  <si>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</si>
  <si>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</si>
  <si>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</si>
  <si>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</si>
  <si>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</si>
  <si>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</si>
  <si>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</si>
  <si>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</si>
  <si>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</si>
  <si>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</si>
  <si>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</si>
  <si>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</si>
  <si>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</si>
  <si>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</si>
  <si>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</si>
  <si>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</si>
  <si>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</si>
  <si>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</si>
  <si>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</si>
  <si>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</si>
  <si>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</si>
  <si>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</si>
  <si>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</si>
  <si>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</si>
  <si>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</si>
  <si>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</si>
  <si>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</si>
  <si>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</si>
  <si>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</si>
  <si>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</si>
  <si>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</si>
  <si>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</si>
  <si>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</si>
  <si>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</si>
  <si>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</si>
  <si>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</si>
  <si>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</si>
  <si>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</si>
  <si>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</si>
  <si>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</si>
  <si>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</si>
  <si>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</si>
  <si>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</si>
  <si>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</si>
  <si>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</si>
  <si>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</si>
  <si>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</si>
  <si>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</si>
  <si>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</si>
  <si>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</si>
  <si>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</si>
  <si>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</si>
  <si>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</si>
  <si>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</si>
  <si>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</si>
  <si>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</si>
  <si>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</si>
  <si>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</si>
  <si>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</si>
  <si>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</si>
  <si>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</si>
  <si>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</si>
  <si>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</si>
  <si>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</si>
  <si>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</si>
  <si>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</si>
  <si>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</si>
  <si>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</si>
  <si>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</si>
  <si>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</si>
  <si>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</si>
  <si>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</si>
  <si>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</si>
  <si>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</si>
  <si>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</si>
  <si>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</si>
  <si>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</si>
  <si>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</si>
  <si>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</si>
  <si>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</si>
  <si>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</si>
  <si>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</si>
  <si>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</si>
  <si>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</si>
  <si>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</si>
  <si>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</si>
  <si>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</si>
  <si>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</si>
  <si>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</si>
  <si>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</si>
  <si>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</si>
  <si>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</si>
  <si>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</si>
  <si>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</si>
  <si>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</si>
  <si>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</si>
  <si>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</si>
  <si>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</si>
  <si>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</si>
  <si>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</si>
  <si>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</si>
  <si>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</si>
  <si>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</si>
  <si>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</si>
  <si>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</si>
  <si>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</si>
  <si>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</si>
  <si>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</si>
  <si>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</si>
  <si>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</si>
  <si>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</si>
  <si>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</si>
  <si>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</si>
  <si>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</si>
  <si>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</si>
  <si>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</si>
  <si>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</si>
  <si>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</si>
  <si>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</si>
  <si>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</si>
  <si>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</si>
  <si>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</si>
  <si>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</si>
  <si>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</si>
  <si>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</si>
  <si>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</si>
  <si>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</si>
  <si>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</si>
  <si>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</si>
  <si>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</si>
  <si>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</si>
  <si>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</si>
  <si>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</si>
  <si>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</si>
  <si>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</si>
  <si>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</si>
  <si>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</si>
  <si>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</si>
  <si>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</si>
  <si>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</si>
  <si>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</si>
  <si>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</si>
  <si>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</si>
  <si>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</si>
  <si>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</si>
  <si>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</si>
  <si>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</si>
  <si>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</si>
  <si>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</si>
  <si>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</si>
  <si>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</si>
  <si>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</si>
  <si>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</si>
  <si>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</si>
  <si>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</si>
  <si>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</si>
  <si>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</si>
  <si>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</si>
  <si>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</si>
  <si>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</si>
  <si>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</si>
  <si>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</si>
  <si>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</si>
  <si>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</si>
  <si>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</si>
  <si>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</si>
  <si>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</si>
  <si>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</si>
  <si>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</si>
  <si>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</si>
  <si>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</si>
  <si>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</si>
  <si>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</si>
  <si>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</si>
  <si>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</si>
  <si>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</si>
  <si>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</si>
  <si>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</si>
  <si>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</si>
  <si>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</si>
  <si>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</si>
  <si>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</si>
  <si>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</si>
  <si>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</si>
  <si>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</si>
  <si>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</si>
  <si>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</si>
  <si>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</si>
  <si>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</si>
  <si>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</si>
  <si>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</si>
  <si>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</si>
  <si>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</si>
  <si>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</si>
  <si>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</si>
  <si>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</si>
  <si>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</si>
  <si>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</si>
  <si>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</si>
  <si>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</si>
  <si>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</si>
  <si>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</si>
  <si>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</si>
  <si>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</si>
  <si>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</si>
  <si>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</si>
  <si>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</si>
  <si>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</si>
  <si>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</si>
  <si>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</si>
  <si>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</si>
  <si>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</si>
  <si>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</si>
  <si>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</si>
  <si>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</si>
  <si>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</si>
  <si>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</si>
  <si>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</si>
  <si>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</si>
  <si>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</si>
  <si>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</si>
  <si>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</si>
  <si>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</si>
  <si>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</si>
  <si>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</si>
  <si>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</si>
  <si>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</si>
  <si>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</si>
  <si>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</si>
  <si>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</si>
  <si>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</si>
  <si>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</si>
  <si>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</si>
  <si>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</si>
  <si>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</si>
  <si>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</si>
  <si>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</si>
  <si>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</si>
  <si>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</si>
  <si>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</si>
  <si>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</si>
  <si>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</si>
  <si>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</si>
  <si>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</si>
  <si>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</si>
  <si>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</si>
  <si>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</si>
  <si>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</si>
  <si>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</si>
  <si>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</si>
  <si>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</si>
  <si>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</si>
  <si>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</si>
  <si>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</si>
  <si>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</si>
  <si>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</si>
  <si>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</si>
  <si>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</si>
  <si>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</si>
  <si>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</si>
  <si>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</si>
  <si>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</si>
  <si>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</si>
  <si>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</si>
  <si>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</si>
  <si>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</si>
  <si>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</si>
  <si>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</si>
  <si>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</si>
  <si>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</si>
  <si>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</si>
  <si>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</si>
  <si>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</si>
  <si>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</si>
  <si>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</si>
  <si>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</si>
  <si>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</si>
  <si>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</si>
  <si>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</si>
  <si>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</si>
  <si>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</si>
  <si>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</si>
  <si>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</si>
  <si>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</si>
  <si>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</si>
  <si>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</si>
  <si>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</si>
  <si>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</si>
  <si>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</si>
  <si>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</si>
  <si>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</si>
  <si>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</si>
  <si>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</si>
  <si>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</si>
  <si>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</si>
  <si>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</si>
  <si>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</si>
  <si>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</si>
  <si>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</si>
  <si>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</si>
  <si>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</si>
  <si>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</si>
  <si>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</si>
  <si>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</si>
  <si>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</si>
  <si>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</si>
  <si>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</si>
  <si>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</si>
  <si>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</si>
  <si>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</si>
  <si>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</si>
  <si>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</si>
  <si>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</si>
  <si>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</si>
  <si>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</si>
  <si>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</si>
  <si>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</si>
  <si>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</si>
  <si>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</si>
  <si>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</si>
  <si>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</si>
  <si>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</si>
  <si>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</si>
  <si>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</si>
  <si>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</si>
  <si>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</si>
  <si>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</si>
  <si>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</si>
  <si>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</si>
  <si>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</si>
  <si>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</si>
  <si>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</si>
  <si>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</si>
  <si>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</si>
  <si>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</si>
  <si>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</si>
  <si>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</si>
  <si>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</si>
  <si>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</si>
  <si>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</si>
  <si>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</si>
  <si>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</si>
  <si>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</si>
  <si>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</si>
  <si>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</si>
  <si>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</si>
  <si>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</si>
  <si>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</si>
  <si>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</si>
  <si>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</si>
  <si>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</si>
  <si>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</si>
  <si>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</si>
  <si>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</si>
  <si>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</si>
  <si>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</si>
  <si>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</si>
  <si>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</si>
  <si>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</si>
  <si>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</si>
  <si>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</si>
  <si>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</si>
  <si>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</si>
  <si>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</si>
  <si>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</si>
  <si>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</si>
  <si>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</si>
  <si>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</si>
  <si>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</si>
  <si>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</si>
  <si>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</si>
  <si>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</si>
  <si>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</si>
  <si>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</si>
  <si>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</si>
  <si>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</si>
  <si>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</si>
  <si>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</si>
  <si>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</si>
  <si>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</si>
  <si>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</si>
  <si>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</si>
  <si>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</si>
  <si>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</si>
  <si>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</si>
  <si>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</si>
  <si>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</si>
  <si>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</si>
  <si>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</si>
  <si>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</si>
  <si>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</si>
  <si>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</si>
  <si>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</si>
  <si>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</si>
  <si>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</si>
  <si>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</si>
  <si>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</si>
  <si>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</si>
  <si>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</si>
  <si>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</si>
  <si>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</si>
  <si>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</si>
  <si>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</si>
  <si>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</si>
  <si>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</si>
  <si>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</si>
  <si>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</si>
  <si>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</si>
  <si>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</si>
  <si>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</si>
  <si>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</si>
  <si>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</si>
  <si>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</si>
  <si>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</si>
  <si>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</si>
  <si>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</si>
  <si>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</si>
  <si>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</si>
  <si>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</si>
  <si>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</si>
  <si>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</si>
  <si>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</si>
  <si>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</si>
  <si>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</si>
  <si>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</si>
  <si>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</si>
  <si>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</si>
  <si>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</si>
  <si>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</si>
  <si>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</si>
  <si>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</si>
  <si>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</si>
  <si>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</si>
  <si>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</si>
  <si>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</si>
  <si>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</si>
  <si>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</si>
  <si>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</si>
  <si>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</si>
  <si>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</si>
  <si>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</si>
  <si>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</si>
  <si>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</si>
  <si>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</si>
  <si>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</si>
  <si>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</si>
  <si>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</si>
  <si>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</si>
  <si>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</si>
  <si>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</si>
  <si>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</si>
  <si>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</si>
  <si>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</si>
  <si>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</si>
  <si>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</si>
  <si>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</si>
  <si>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</si>
  <si>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</si>
  <si>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</si>
  <si>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</si>
  <si>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</si>
  <si>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</si>
  <si>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</si>
  <si>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</si>
  <si>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</si>
  <si>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</si>
  <si>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</si>
  <si>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</si>
  <si>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</si>
  <si>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</si>
  <si>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</si>
  <si>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</si>
  <si>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</si>
  <si>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</si>
  <si>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</si>
  <si>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</si>
  <si>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</si>
  <si>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</si>
  <si>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</si>
  <si>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</si>
  <si>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</si>
  <si>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</si>
  <si>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</si>
  <si>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</si>
  <si>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</si>
  <si>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</si>
  <si>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</si>
  <si>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</si>
  <si>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</si>
  <si>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</si>
  <si>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</si>
  <si>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</si>
  <si>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</si>
  <si>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</si>
  <si>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</si>
  <si>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</si>
  <si>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</si>
  <si>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</si>
  <si>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</si>
  <si>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</si>
  <si>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</si>
  <si>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</si>
  <si>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</si>
  <si>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</si>
  <si>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</si>
  <si>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</si>
  <si>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</si>
  <si>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</si>
  <si>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</si>
  <si>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</si>
  <si>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</si>
  <si>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</si>
  <si>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</si>
  <si>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</si>
  <si>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</si>
  <si>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</si>
  <si>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</si>
  <si>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</si>
  <si>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</si>
  <si>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</si>
  <si>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</si>
  <si>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</si>
  <si>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</si>
  <si>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</si>
  <si>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</si>
  <si>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</si>
  <si>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</si>
  <si>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</si>
  <si>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</si>
  <si>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</si>
  <si>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</si>
  <si>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</si>
  <si>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</si>
  <si>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</si>
  <si>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</si>
  <si>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</si>
  <si>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</si>
  <si>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</si>
  <si>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</si>
  <si>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</si>
  <si>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</si>
  <si>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</si>
  <si>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</si>
  <si>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</si>
  <si>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</si>
  <si>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</si>
  <si>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</si>
  <si>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</si>
  <si>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</si>
  <si>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</si>
  <si>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</si>
  <si>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</si>
  <si>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</si>
  <si>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</si>
  <si>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</si>
  <si>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</si>
  <si>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</si>
  <si>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</si>
  <si>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</si>
  <si>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</si>
  <si>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</si>
  <si>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</si>
  <si>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</si>
  <si>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</si>
  <si>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</si>
  <si>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</si>
  <si>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</si>
  <si>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</si>
  <si>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</si>
  <si>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</si>
  <si>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</si>
  <si>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</si>
  <si>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</si>
  <si>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</si>
  <si>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</si>
  <si>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</si>
  <si>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</si>
  <si>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</si>
  <si>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</si>
  <si>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</si>
  <si>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</si>
  <si>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</si>
  <si>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</si>
  <si>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</si>
  <si>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</si>
  <si>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</si>
  <si>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</si>
  <si>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</si>
  <si>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</si>
  <si>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</si>
  <si>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</si>
  <si>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</si>
  <si>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</si>
  <si>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</si>
  <si>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</si>
  <si>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</si>
  <si>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</si>
  <si>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</si>
  <si>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</si>
  <si>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</si>
  <si>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</si>
  <si>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</si>
  <si>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</si>
  <si>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</si>
  <si>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</si>
  <si>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</si>
  <si>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</si>
  <si>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</si>
  <si>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</si>
  <si>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</si>
  <si>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</si>
  <si>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</si>
  <si>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</si>
  <si>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</si>
  <si>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</si>
  <si>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</si>
  <si>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</si>
  <si>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</si>
  <si>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</si>
  <si>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</si>
  <si>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</si>
  <si>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</si>
  <si>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</si>
  <si>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</si>
  <si>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</si>
  <si>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</si>
  <si>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</si>
  <si>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</si>
  <si>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</si>
  <si>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</si>
  <si>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</si>
  <si>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</si>
  <si>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</si>
  <si>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</si>
  <si>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</si>
  <si>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</si>
  <si>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</si>
  <si>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</si>
  <si>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</si>
  <si>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</si>
  <si>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</si>
  <si>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</si>
  <si>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</si>
  <si>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</si>
  <si>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</si>
  <si>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</si>
  <si>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</si>
  <si>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</si>
  <si>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</si>
  <si>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</si>
  <si>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</si>
  <si>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</si>
  <si>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</si>
  <si>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</si>
  <si>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</si>
  <si>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</si>
  <si>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</si>
  <si>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</si>
  <si>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</si>
  <si>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</si>
  <si>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</si>
  <si>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</si>
  <si>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</si>
  <si>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</si>
  <si>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</si>
  <si>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</si>
  <si>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</si>
  <si>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</si>
  <si>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</si>
  <si>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</si>
  <si>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</si>
  <si>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</si>
  <si>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</si>
  <si>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</si>
  <si>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</si>
  <si>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</si>
  <si>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</si>
  <si>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</si>
  <si>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</si>
  <si>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</si>
  <si>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</si>
  <si>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</si>
  <si>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</si>
  <si>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</si>
  <si>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</si>
  <si>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</si>
  <si>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</si>
  <si>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</si>
  <si>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</si>
  <si>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</si>
  <si>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</si>
  <si>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</si>
  <si>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</si>
  <si>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</si>
  <si>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</si>
  <si>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</si>
  <si>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</si>
  <si>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</si>
  <si>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</si>
  <si>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</si>
  <si>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</si>
  <si>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</si>
  <si>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</si>
  <si>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</si>
  <si>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</si>
  <si>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</si>
  <si>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</si>
  <si>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</si>
  <si>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</si>
  <si>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</si>
  <si>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</si>
  <si>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</si>
  <si>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</si>
  <si>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</si>
  <si>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</si>
  <si>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</si>
  <si>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</si>
  <si>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</si>
  <si>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</si>
  <si>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</si>
  <si>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</si>
  <si>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</si>
  <si>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</si>
  <si>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</si>
  <si>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</si>
  <si>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</si>
  <si>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</si>
  <si>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</si>
  <si>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</si>
  <si>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</si>
  <si>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</si>
  <si>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</si>
  <si>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</si>
  <si>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</si>
  <si>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</si>
  <si>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</si>
  <si>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</si>
  <si>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</si>
  <si>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</si>
  <si>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</si>
  <si>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</si>
  <si>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</si>
  <si>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</si>
  <si>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</si>
  <si>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</si>
  <si>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</si>
  <si>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</si>
  <si>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</si>
  <si>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</si>
  <si>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</si>
  <si>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</si>
  <si>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</si>
  <si>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</si>
  <si>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</si>
  <si>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</si>
  <si>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</si>
  <si>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</si>
  <si>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</si>
  <si>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</si>
  <si>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</si>
  <si>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</si>
  <si>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</si>
  <si>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</si>
  <si>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</si>
  <si>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</si>
  <si>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</si>
  <si>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</si>
  <si>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</si>
  <si>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</si>
  <si>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</si>
  <si>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</si>
  <si>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</si>
  <si>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</si>
  <si>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</si>
  <si>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</si>
  <si>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</si>
  <si>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</si>
  <si>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</si>
  <si>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</si>
  <si>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</si>
  <si>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</si>
  <si>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</si>
  <si>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</si>
  <si>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</si>
  <si>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</si>
  <si>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</si>
  <si>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</si>
  <si>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</si>
  <si>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</si>
  <si>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</si>
  <si>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</si>
  <si>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</si>
  <si>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</si>
  <si>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</si>
  <si>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</si>
  <si>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</si>
  <si>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</si>
  <si>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</si>
  <si>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</si>
  <si>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</si>
  <si>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</si>
  <si>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</si>
  <si>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</si>
  <si>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</si>
  <si>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</si>
  <si>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</si>
  <si>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</si>
  <si>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</si>
  <si>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</si>
  <si>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</si>
  <si>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</si>
  <si>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</si>
  <si>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</si>
  <si>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</si>
  <si>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</si>
  <si>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</si>
  <si>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</si>
  <si>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</si>
  <si>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</si>
  <si>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</si>
  <si>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</si>
  <si>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</si>
  <si>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</si>
  <si>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</si>
  <si>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</si>
  <si>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</si>
  <si>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</si>
  <si>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</si>
  <si>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</si>
  <si>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</si>
  <si>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</si>
  <si>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</si>
  <si>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</si>
  <si>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</si>
  <si>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</si>
  <si>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</si>
  <si>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</si>
  <si>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</si>
  <si>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</si>
  <si>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</si>
  <si>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</si>
  <si>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</si>
  <si>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</si>
  <si>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</si>
  <si>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</si>
  <si>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</si>
  <si>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</si>
  <si>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</si>
  <si>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</si>
  <si>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</si>
  <si>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</si>
  <si>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</si>
  <si>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</si>
  <si>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</si>
  <si>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</si>
  <si>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</si>
  <si>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</si>
  <si>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</si>
  <si>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</si>
  <si>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</si>
  <si>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</si>
  <si>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</si>
  <si>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</si>
  <si>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</si>
  <si>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</si>
  <si>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</si>
  <si>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</si>
  <si>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</si>
  <si>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</si>
  <si>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</si>
  <si>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</si>
  <si>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</si>
  <si>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</si>
  <si>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</si>
  <si>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</si>
  <si>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</si>
  <si>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</si>
  <si>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</si>
  <si>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</si>
  <si>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</si>
  <si>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</si>
  <si>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</si>
  <si>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</si>
  <si>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</si>
  <si>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</si>
  <si>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</si>
  <si>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</si>
  <si>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</si>
  <si>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</si>
  <si>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</si>
  <si>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</si>
  <si>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</si>
  <si>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</si>
  <si>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</si>
  <si>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</si>
  <si>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</si>
  <si>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</si>
  <si>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</si>
  <si>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</si>
  <si>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</si>
  <si>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</si>
  <si>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</si>
  <si>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</si>
  <si>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</si>
  <si>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</si>
  <si>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</si>
  <si>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</si>
  <si>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</si>
  <si>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</si>
  <si>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</si>
  <si>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</si>
  <si>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</si>
  <si>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</si>
  <si>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</si>
  <si>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</si>
  <si>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</si>
  <si>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</si>
  <si>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</si>
  <si>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</si>
  <si>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</si>
  <si>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</si>
  <si>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</si>
  <si>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</si>
  <si>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</si>
  <si>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</si>
  <si>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</si>
  <si>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</si>
  <si>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</si>
  <si>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</si>
  <si>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</si>
  <si>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</si>
  <si>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</si>
  <si>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</si>
  <si>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</si>
  <si>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</si>
  <si>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</si>
  <si>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</si>
  <si>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</si>
  <si>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</si>
  <si>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</si>
  <si>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</si>
  <si>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</si>
  <si>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</si>
  <si>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</si>
  <si>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</si>
  <si>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</si>
  <si>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</si>
  <si>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</si>
  <si>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</si>
  <si>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</si>
  <si>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</si>
  <si>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</si>
  <si>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</si>
  <si>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</si>
  <si>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</si>
  <si>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</si>
  <si>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</si>
  <si>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</si>
  <si>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</si>
  <si>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</si>
  <si>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</si>
  <si>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</si>
  <si>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</si>
  <si>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</si>
  <si>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</si>
  <si>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</si>
  <si>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</si>
  <si>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</si>
  <si>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</si>
  <si>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</si>
  <si>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</si>
  <si>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</si>
  <si>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</si>
  <si>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</si>
  <si>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</si>
  <si>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</si>
  <si>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</si>
  <si>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</si>
  <si>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</si>
  <si>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</si>
  <si>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</si>
  <si>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</si>
  <si>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</si>
  <si>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</si>
  <si>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</si>
  <si>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</si>
  <si>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</si>
  <si>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</si>
  <si>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</si>
  <si>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</si>
  <si>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</si>
  <si>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</si>
  <si>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</si>
  <si>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</si>
  <si>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</si>
  <si>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</si>
  <si>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</si>
  <si>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</si>
  <si>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</si>
  <si>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</si>
  <si>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</si>
  <si>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</si>
  <si>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</si>
  <si>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</si>
  <si>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</si>
  <si>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</si>
  <si>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</si>
  <si>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</si>
  <si>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</si>
  <si>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</si>
  <si>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</si>
  <si>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</si>
  <si>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</si>
  <si>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</si>
  <si>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</si>
  <si>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</si>
  <si>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</si>
  <si>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</si>
  <si>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</si>
  <si>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</si>
  <si>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</si>
  <si>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</si>
  <si>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</si>
  <si>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</si>
  <si>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</si>
  <si>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</si>
  <si>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</si>
  <si>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</si>
  <si>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</si>
  <si>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</si>
  <si>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</si>
  <si>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</si>
  <si>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</si>
  <si>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</si>
  <si>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</si>
  <si>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</si>
  <si>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</si>
  <si>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</si>
  <si>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</si>
  <si>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</si>
  <si>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</si>
  <si>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</si>
  <si>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</si>
  <si>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</si>
  <si>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</si>
  <si>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</si>
  <si>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</si>
  <si>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</si>
  <si>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</si>
  <si>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</si>
  <si>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</si>
  <si>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</si>
  <si>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</si>
  <si>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</si>
  <si>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</si>
  <si>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</si>
  <si>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</si>
  <si>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</si>
  <si>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</si>
  <si>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</si>
  <si>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</si>
  <si>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</si>
  <si>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</si>
  <si>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</si>
  <si>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</si>
  <si>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</si>
  <si>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</si>
  <si>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</si>
  <si>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</si>
  <si>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</si>
  <si>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</si>
  <si>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</si>
  <si>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</si>
  <si>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</si>
  <si>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</si>
  <si>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</si>
  <si>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</si>
  <si>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</si>
  <si>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</si>
  <si>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</si>
  <si>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</si>
  <si>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</si>
  <si>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</si>
  <si>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</si>
  <si>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</si>
  <si>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</si>
  <si>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</si>
  <si>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</si>
  <si>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</si>
  <si>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</si>
  <si>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</si>
  <si>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</si>
  <si>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</si>
  <si>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</si>
  <si>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</si>
  <si>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</si>
  <si>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</si>
  <si>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</si>
  <si>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</si>
  <si>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</si>
  <si>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</si>
  <si>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</si>
  <si>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</si>
  <si>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</si>
  <si>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</si>
  <si>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</si>
  <si>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</si>
  <si>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</si>
  <si>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</si>
  <si>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</si>
  <si>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</si>
  <si>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</si>
  <si>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</si>
  <si>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</si>
  <si>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</si>
  <si>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</si>
  <si>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</si>
  <si>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</si>
  <si>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</si>
  <si>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</si>
  <si>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</si>
  <si>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</si>
  <si>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</si>
  <si>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</si>
  <si>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</si>
  <si>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</si>
  <si>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</si>
  <si>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</si>
  <si>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</si>
  <si>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</si>
  <si>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</si>
  <si>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</si>
  <si>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</si>
  <si>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</si>
  <si>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</si>
  <si>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</si>
  <si>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</si>
  <si>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</si>
  <si>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</si>
  <si>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</si>
  <si>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</si>
  <si>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</si>
  <si>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</si>
  <si>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</si>
  <si>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</si>
  <si>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</si>
  <si>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</si>
  <si>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</si>
  <si>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</si>
  <si>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</si>
  <si>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</si>
  <si>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</si>
  <si>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</si>
  <si>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</si>
  <si>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</si>
  <si>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</si>
  <si>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</si>
  <si>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</si>
  <si>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</si>
  <si>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</si>
  <si>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</si>
  <si>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</si>
  <si>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</si>
  <si>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</si>
  <si>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</si>
  <si>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</si>
  <si>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</si>
  <si>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</si>
  <si>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</si>
  <si>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</si>
  <si>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</si>
  <si>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</si>
  <si>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</si>
  <si>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</si>
  <si>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</si>
  <si>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</si>
  <si>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</si>
  <si>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</si>
  <si>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</si>
  <si>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</si>
  <si>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</si>
  <si>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</si>
  <si>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</si>
  <si>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</si>
  <si>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</si>
  <si>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</si>
  <si>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</si>
  <si>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</si>
  <si>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</si>
  <si>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</si>
  <si>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</si>
  <si>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</si>
  <si>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</si>
  <si>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</si>
  <si>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</si>
  <si>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</si>
  <si>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</si>
  <si>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</si>
  <si>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</si>
  <si>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</si>
  <si>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</si>
  <si>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</si>
  <si>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</si>
  <si>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</si>
  <si>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</si>
  <si>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</si>
  <si>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</si>
  <si>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</si>
  <si>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</si>
  <si>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</si>
  <si>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</si>
  <si>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</si>
  <si>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</si>
  <si>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</si>
  <si>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</si>
  <si>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</si>
  <si>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</si>
  <si>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</si>
  <si>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</si>
  <si>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</si>
  <si>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</si>
  <si>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</si>
  <si>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</si>
  <si>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</si>
  <si>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</si>
  <si>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</si>
  <si>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</si>
  <si>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</si>
  <si>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</si>
  <si>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</si>
  <si>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</si>
  <si>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</si>
  <si>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</si>
  <si>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</si>
  <si>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</si>
  <si>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</si>
  <si>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</si>
  <si>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</si>
  <si>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</si>
  <si>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</si>
  <si>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</si>
  <si>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</si>
  <si>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</si>
  <si>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</si>
  <si>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</si>
  <si>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</si>
  <si>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</si>
  <si>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</si>
  <si>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</si>
  <si>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</si>
  <si>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</si>
  <si>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</si>
  <si>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</si>
  <si>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</si>
  <si>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</si>
  <si>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</si>
  <si>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</si>
  <si>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</si>
  <si>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</si>
  <si>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</si>
  <si>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</si>
  <si>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</si>
  <si>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</si>
  <si>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</si>
  <si>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</si>
  <si>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</si>
  <si>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</si>
  <si>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</si>
  <si>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</si>
  <si>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</si>
  <si>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</si>
  <si>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</si>
  <si>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</si>
  <si>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</si>
  <si>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</si>
  <si>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</si>
  <si>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</si>
  <si>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</si>
  <si>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</si>
  <si>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</si>
  <si>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</si>
  <si>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</si>
  <si>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</si>
  <si>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</si>
  <si>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</si>
  <si>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</si>
  <si>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</si>
  <si>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</si>
  <si>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</si>
  <si>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</si>
  <si>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</si>
  <si>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</si>
  <si>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</si>
  <si>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</si>
  <si>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</si>
  <si>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</si>
  <si>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</si>
  <si>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</si>
  <si>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</si>
  <si>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</si>
  <si>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</si>
  <si>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</si>
  <si>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</si>
  <si>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</si>
  <si>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</si>
  <si>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</si>
  <si>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</si>
  <si>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</si>
  <si>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</si>
  <si>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</si>
  <si>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</si>
  <si>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</si>
  <si>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</si>
  <si>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</si>
  <si>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</si>
  <si>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</si>
  <si>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</si>
  <si>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</si>
  <si>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</si>
  <si>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</si>
  <si>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</si>
  <si>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</si>
  <si>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</si>
  <si>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</si>
  <si>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</si>
  <si>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</si>
  <si>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</si>
  <si>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</si>
  <si>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</si>
  <si>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</si>
  <si>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</si>
  <si>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</si>
  <si>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</si>
  <si>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</si>
  <si>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</si>
  <si>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</si>
  <si>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</si>
  <si>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</si>
  <si>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</si>
  <si>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</si>
  <si>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</si>
  <si>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</si>
  <si>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</si>
  <si>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</si>
  <si>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</si>
  <si>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</si>
  <si>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</si>
  <si>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</si>
  <si>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</si>
  <si>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</si>
  <si>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</si>
  <si>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</si>
  <si>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</si>
  <si>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</si>
  <si>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</si>
  <si>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</si>
  <si>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</si>
  <si>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</si>
  <si>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</si>
  <si>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</si>
  <si>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</si>
  <si>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</si>
  <si>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</si>
  <si>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</si>
  <si>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</si>
  <si>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</si>
  <si>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</si>
  <si>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</si>
  <si>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</si>
  <si>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</si>
  <si>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</si>
  <si>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</si>
  <si>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</si>
  <si>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</si>
  <si>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</si>
  <si>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</si>
  <si>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</si>
  <si>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</si>
  <si>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</si>
  <si>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</si>
  <si>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</si>
  <si>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</si>
  <si>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</si>
  <si>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</si>
  <si>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</si>
  <si>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</si>
  <si>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</si>
  <si>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</si>
  <si>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</si>
  <si>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</si>
  <si>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</si>
  <si>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</si>
  <si>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</si>
  <si>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</si>
  <si>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</si>
  <si>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</si>
  <si>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</si>
  <si>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</si>
  <si>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</si>
  <si>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</si>
  <si>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</si>
  <si>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</si>
  <si>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</si>
  <si>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</si>
  <si>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</si>
  <si>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</si>
  <si>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</si>
  <si>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</si>
  <si>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</si>
  <si>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</si>
  <si>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</si>
  <si>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</si>
  <si>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</si>
  <si>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</si>
  <si>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</si>
  <si>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</si>
  <si>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</si>
  <si>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</si>
  <si>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</si>
  <si>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</si>
  <si>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</si>
  <si>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</si>
  <si>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</si>
  <si>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</si>
  <si>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</si>
  <si>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</si>
  <si>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</si>
  <si>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</si>
  <si>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</si>
  <si>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</si>
  <si>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</si>
  <si>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</si>
  <si>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</si>
  <si>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</si>
  <si>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</si>
  <si>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</si>
  <si>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</si>
  <si>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</si>
  <si>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</si>
  <si>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</si>
  <si>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</si>
  <si>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</si>
  <si>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</si>
  <si>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</si>
  <si>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</si>
  <si>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</si>
  <si>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</si>
  <si>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</si>
  <si>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</si>
  <si>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</si>
  <si>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</si>
  <si>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</si>
  <si>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</si>
  <si>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</si>
  <si>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</si>
  <si>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</si>
  <si>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</si>
  <si>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</si>
  <si>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</si>
  <si>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</si>
  <si>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</si>
  <si>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</si>
  <si>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</si>
  <si>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</si>
  <si>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</si>
  <si>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</si>
  <si>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</si>
  <si>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</si>
  <si>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</si>
  <si>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</si>
  <si>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</si>
  <si>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</si>
  <si>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</si>
  <si>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</si>
  <si>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</si>
  <si>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</si>
  <si>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</si>
  <si>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</si>
  <si>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</si>
  <si>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</si>
  <si>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</si>
  <si>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</si>
  <si>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</si>
  <si>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</si>
  <si>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</si>
  <si>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</si>
  <si>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</si>
  <si>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</si>
  <si>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</si>
  <si>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</si>
  <si>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</si>
  <si>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</si>
  <si>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</si>
  <si>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</si>
  <si>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</si>
  <si>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</si>
  <si>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</si>
  <si>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</si>
  <si>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</si>
  <si>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</si>
  <si>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</si>
  <si>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</si>
  <si>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</si>
  <si>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</si>
  <si>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</si>
  <si>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</si>
  <si>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</si>
  <si>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</si>
  <si>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</si>
  <si>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</si>
  <si>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</si>
  <si>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</si>
  <si>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</si>
  <si>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</si>
  <si>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</si>
  <si>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</si>
  <si>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</si>
  <si>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</si>
  <si>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</si>
  <si>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</si>
  <si>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</si>
  <si>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</si>
  <si>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</si>
  <si>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</si>
  <si>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</si>
  <si>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</si>
  <si>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</si>
  <si>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</si>
  <si>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</si>
  <si>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</si>
  <si>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</si>
  <si>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</si>
  <si>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</si>
  <si>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</si>
  <si>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</si>
  <si>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</si>
  <si>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</si>
  <si>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</si>
  <si>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</si>
  <si>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</si>
  <si>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</si>
  <si>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</si>
  <si>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</si>
  <si>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</si>
  <si>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</si>
  <si>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</si>
  <si>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</si>
  <si>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</si>
  <si>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</si>
  <si>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</si>
  <si>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</si>
  <si>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</si>
  <si>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</si>
  <si>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</si>
  <si>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</si>
  <si>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</si>
  <si>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</si>
  <si>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</si>
  <si>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</si>
  <si>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</si>
  <si>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</si>
  <si>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</si>
  <si>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</si>
  <si>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</si>
  <si>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</si>
  <si>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</si>
  <si>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</si>
  <si>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</si>
  <si>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</si>
  <si>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</si>
  <si>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</si>
  <si>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</si>
  <si>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</si>
  <si>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</si>
  <si>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</si>
  <si>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</si>
  <si>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</si>
  <si>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</si>
  <si>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</si>
  <si>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</si>
  <si>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</si>
  <si>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</si>
  <si>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</si>
  <si>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</si>
  <si>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</si>
  <si>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</si>
  <si>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</si>
  <si>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</si>
  <si>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</si>
  <si>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</si>
  <si>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</si>
  <si>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</si>
  <si>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</si>
  <si>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</si>
  <si>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</si>
  <si>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</si>
  <si>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</si>
  <si>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</si>
  <si>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</si>
  <si>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</si>
  <si>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</si>
  <si>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</si>
  <si>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</si>
  <si>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</si>
  <si>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</si>
  <si>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</si>
  <si>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</si>
  <si>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</si>
  <si>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</si>
  <si>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</si>
  <si>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</si>
  <si>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</si>
  <si>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</si>
  <si>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</si>
  <si>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</si>
  <si>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</si>
  <si>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</si>
  <si>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</si>
  <si>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</si>
  <si>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</si>
  <si>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</si>
  <si>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</si>
  <si>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</si>
  <si>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</si>
  <si>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</si>
  <si>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</si>
  <si>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</si>
  <si>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</si>
  <si>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</si>
  <si>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</si>
  <si>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</si>
  <si>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</si>
  <si>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</si>
  <si>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</si>
  <si>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</si>
  <si>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</si>
  <si>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</si>
  <si>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</si>
  <si>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</si>
  <si>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</si>
  <si>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</si>
  <si>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</si>
  <si>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</si>
  <si>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</si>
  <si>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</si>
  <si>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</si>
  <si>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</si>
  <si>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</si>
  <si>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</si>
  <si>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</si>
  <si>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</si>
  <si>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</si>
  <si>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</si>
  <si>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</si>
  <si>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</si>
  <si>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</si>
  <si>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</si>
  <si>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</si>
  <si>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</si>
  <si>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</si>
  <si>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</si>
  <si>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</si>
  <si>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</si>
  <si>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</si>
  <si>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</si>
  <si>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</si>
  <si>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</si>
  <si>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</si>
  <si>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</si>
  <si>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</si>
  <si>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</si>
  <si>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</si>
  <si>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</si>
  <si>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</si>
  <si>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</si>
  <si>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</si>
  <si>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</si>
  <si>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</si>
  <si>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</si>
  <si>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</si>
  <si>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</si>
  <si>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</si>
  <si>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</si>
  <si>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</si>
  <si>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</si>
  <si>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</si>
  <si>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</si>
  <si>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</si>
  <si>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</si>
  <si>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</si>
  <si>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</si>
  <si>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</si>
  <si>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</si>
  <si>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</si>
  <si>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</si>
  <si>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</si>
  <si>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</si>
  <si>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</si>
  <si>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</si>
  <si>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</si>
  <si>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</si>
  <si>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</si>
  <si>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</si>
  <si>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</si>
  <si>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</si>
  <si>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</si>
  <si>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</si>
  <si>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</si>
  <si>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</si>
  <si>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</si>
  <si>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</si>
  <si>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</si>
  <si>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</si>
  <si>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</si>
  <si>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</si>
  <si>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</si>
  <si>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</si>
  <si>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</si>
  <si>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</si>
  <si>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</si>
  <si>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</si>
  <si>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</si>
  <si>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</si>
  <si>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</si>
  <si>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</si>
  <si>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</si>
  <si>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</si>
  <si>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</si>
  <si>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</si>
  <si>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</si>
  <si>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</si>
  <si>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</si>
  <si>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</si>
  <si>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</si>
  <si>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</si>
  <si>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</si>
  <si>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</si>
  <si>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</si>
  <si>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</si>
  <si>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</si>
  <si>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</si>
  <si>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</si>
  <si>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</si>
  <si>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</si>
  <si>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</si>
  <si>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</si>
  <si>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</si>
  <si>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</si>
  <si>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</si>
  <si>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</si>
  <si>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</si>
  <si>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</si>
  <si>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</si>
  <si>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</si>
  <si>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</si>
  <si>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</si>
  <si>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</si>
  <si>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</si>
  <si>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</si>
  <si>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</si>
  <si>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</si>
  <si>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</si>
  <si>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</si>
  <si>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</si>
  <si>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</si>
  <si>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</si>
  <si>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</si>
  <si>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</si>
  <si>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</si>
  <si>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</si>
  <si>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</si>
  <si>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</si>
  <si>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</si>
  <si>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</si>
  <si>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</si>
  <si>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</si>
  <si>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</si>
  <si>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</si>
  <si>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</si>
  <si>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</si>
  <si>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</si>
  <si>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</si>
  <si>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</si>
  <si>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</si>
  <si>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</si>
  <si>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</si>
  <si>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</si>
  <si>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</si>
  <si>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</si>
  <si>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</si>
  <si>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</si>
  <si>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</si>
  <si>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</si>
  <si>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</si>
  <si>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</si>
  <si>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</si>
  <si>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</si>
  <si>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</si>
  <si>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</si>
  <si>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</si>
  <si>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</si>
  <si>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</si>
  <si>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</si>
  <si>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</si>
  <si>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</si>
  <si>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</si>
  <si>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</si>
  <si>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</si>
  <si>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</si>
  <si>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</si>
  <si>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</si>
  <si>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</si>
  <si>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</si>
  <si>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</si>
  <si>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</si>
  <si>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</si>
  <si>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</si>
  <si>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</si>
  <si>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</si>
  <si>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</si>
  <si>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</si>
  <si>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</si>
  <si>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</si>
  <si>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</si>
  <si>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</si>
  <si>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</si>
  <si>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</si>
  <si>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</si>
  <si>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</si>
  <si>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</si>
  <si>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</si>
  <si>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</si>
  <si>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</si>
  <si>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</si>
  <si>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</si>
  <si>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</si>
  <si>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</si>
  <si>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</si>
  <si>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</si>
  <si>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</si>
  <si>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</si>
  <si>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</si>
  <si>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</si>
  <si>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</si>
  <si>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</si>
  <si>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</si>
  <si>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</si>
  <si>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</si>
  <si>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</si>
  <si>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</si>
  <si>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</si>
  <si>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</si>
  <si>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</si>
  <si>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</si>
  <si>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</si>
  <si>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</si>
  <si>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</si>
  <si>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</si>
  <si>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</si>
  <si>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</si>
  <si>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</si>
  <si>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</si>
  <si>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</si>
  <si>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</si>
  <si>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</si>
  <si>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</si>
  <si>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</si>
  <si>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</si>
  <si>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</si>
  <si>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</si>
  <si>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</si>
  <si>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</si>
  <si>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</si>
  <si>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</si>
  <si>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</si>
  <si>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</si>
  <si>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</si>
  <si>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</si>
  <si>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</si>
  <si>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</si>
  <si>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</si>
  <si>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</si>
  <si>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</si>
  <si>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</si>
  <si>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</si>
  <si>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</si>
  <si>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</si>
  <si>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</si>
  <si>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</si>
  <si>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</si>
  <si>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</si>
  <si>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</si>
  <si>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</si>
  <si>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</si>
  <si>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</si>
  <si>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</si>
  <si>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</si>
  <si>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</si>
  <si>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</si>
  <si>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</si>
  <si>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</si>
  <si>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</si>
  <si>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</si>
  <si>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</si>
  <si>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</si>
  <si>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</si>
  <si>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</si>
  <si>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</si>
  <si>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</si>
  <si>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</si>
  <si>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</si>
  <si>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</si>
  <si>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</si>
  <si>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</si>
  <si>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</si>
  <si>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</si>
  <si>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</si>
  <si>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</si>
  <si>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</si>
  <si>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</si>
  <si>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</si>
  <si>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</si>
  <si>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</si>
  <si>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</si>
  <si>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</si>
  <si>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</si>
  <si>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</si>
  <si>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</si>
  <si>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</si>
  <si>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</si>
  <si>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</si>
  <si>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</si>
  <si>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</si>
  <si>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</si>
  <si>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</si>
  <si>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</si>
  <si>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</si>
  <si>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</si>
  <si>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</si>
  <si>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</si>
  <si>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</si>
  <si>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</si>
  <si>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</si>
  <si>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</si>
  <si>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</si>
  <si>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</si>
  <si>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</si>
  <si>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</si>
  <si>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</si>
  <si>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</si>
  <si>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</si>
  <si>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</si>
  <si>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</si>
  <si>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</si>
  <si>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</si>
  <si>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</si>
  <si>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</si>
  <si>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</si>
  <si>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</si>
  <si>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</si>
  <si>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</si>
  <si>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</si>
  <si>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</si>
  <si>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</si>
  <si>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</si>
  <si>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</si>
  <si>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</si>
  <si>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</si>
  <si>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</si>
  <si>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</si>
  <si>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</si>
  <si>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</si>
  <si>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</si>
  <si>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</si>
  <si>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</si>
  <si>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</si>
  <si>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</si>
  <si>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</si>
  <si>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</si>
  <si>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</si>
  <si>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</si>
  <si>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</si>
  <si>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</si>
  <si>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</si>
  <si>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</si>
  <si>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</si>
  <si>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</si>
  <si>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</si>
  <si>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</si>
  <si>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</si>
  <si>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</si>
  <si>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</si>
  <si>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</si>
  <si>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</si>
  <si>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</si>
  <si>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</si>
  <si>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</si>
  <si>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</si>
  <si>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</si>
  <si>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</si>
  <si>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</si>
  <si>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</si>
  <si>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</si>
  <si>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</si>
  <si>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</si>
  <si>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</si>
  <si>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</si>
  <si>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</si>
  <si>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</si>
  <si>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</si>
  <si>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</si>
  <si>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</si>
  <si>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</si>
  <si>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</si>
  <si>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</si>
  <si>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</si>
  <si>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</si>
  <si>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</si>
  <si>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</si>
  <si>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</si>
  <si>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</si>
  <si>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</si>
  <si>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</si>
  <si>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</si>
  <si>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</si>
  <si>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</si>
  <si>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</si>
  <si>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</si>
  <si>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</si>
  <si>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</si>
  <si>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</si>
  <si>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</si>
  <si>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</si>
  <si>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</si>
  <si>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</si>
  <si>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</si>
  <si>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</si>
  <si>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</si>
  <si>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</si>
  <si>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</si>
  <si>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</si>
  <si>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</si>
  <si>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</si>
  <si>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</si>
  <si>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</si>
  <si>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</si>
  <si>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</si>
  <si>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</si>
  <si>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</si>
  <si>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</si>
  <si>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</si>
  <si>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</si>
  <si>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</si>
  <si>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</si>
  <si>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</si>
  <si>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</si>
  <si>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</si>
  <si>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</si>
  <si>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</si>
  <si>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</si>
  <si>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</si>
  <si>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</si>
  <si>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</si>
  <si>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</si>
  <si>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</si>
  <si>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</si>
  <si>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</si>
  <si>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</si>
  <si>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</si>
  <si>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</si>
  <si>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</si>
  <si>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</si>
  <si>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</si>
  <si>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</si>
  <si>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</si>
  <si>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</si>
  <si>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</si>
  <si>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</si>
  <si>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</si>
  <si>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</si>
  <si>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</si>
  <si>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</si>
  <si>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</si>
  <si>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</si>
  <si>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</si>
  <si>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</si>
  <si>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</si>
  <si>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</si>
  <si>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</si>
  <si>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</si>
  <si>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</si>
  <si>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</si>
  <si>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</si>
  <si>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</si>
  <si>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</si>
  <si>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</si>
  <si>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</si>
  <si>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</si>
  <si>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</si>
  <si>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</si>
  <si>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</si>
  <si>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</si>
  <si>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</si>
  <si>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</si>
  <si>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</si>
  <si>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</si>
  <si>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</si>
  <si>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</si>
  <si>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</si>
  <si>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</si>
  <si>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</si>
  <si>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</si>
  <si>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</si>
  <si>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</si>
  <si>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</si>
  <si>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</si>
  <si>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</si>
  <si>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</si>
  <si>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</si>
  <si>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</si>
  <si>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</si>
  <si>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</si>
  <si>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</si>
  <si>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</si>
  <si>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</si>
  <si>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</si>
  <si>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</si>
  <si>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</si>
  <si>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</si>
  <si>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</si>
  <si>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</si>
  <si>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</si>
  <si>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</si>
  <si>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</si>
  <si>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</si>
  <si>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</si>
  <si>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</si>
  <si>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</si>
  <si>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</si>
  <si>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</si>
  <si>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</si>
  <si>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</si>
  <si>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</si>
  <si>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</si>
  <si>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</si>
  <si>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</si>
  <si>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</si>
  <si>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</si>
  <si>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</si>
  <si>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</si>
  <si>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</si>
  <si>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</si>
  <si>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</si>
  <si>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</si>
  <si>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</si>
  <si>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</si>
  <si>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</si>
  <si>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</si>
  <si>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</si>
  <si>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</si>
  <si>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</si>
  <si>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</si>
  <si>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</si>
  <si>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</si>
  <si>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</si>
  <si>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</si>
  <si>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</si>
  <si>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</si>
  <si>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</si>
  <si>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</si>
  <si>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</si>
  <si>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</si>
  <si>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</si>
  <si>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</si>
  <si>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</si>
  <si>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</si>
  <si>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</si>
  <si>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</si>
  <si>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</si>
  <si>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</si>
  <si>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</si>
  <si>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</si>
  <si>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</si>
  <si>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</si>
  <si>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</si>
  <si>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</si>
  <si>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</si>
  <si>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</si>
  <si>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</si>
  <si>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</si>
  <si>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</si>
  <si>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</si>
  <si>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</si>
  <si>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</si>
  <si>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</si>
  <si>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</si>
  <si>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</si>
  <si>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</si>
  <si>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</si>
  <si>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</si>
  <si>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</si>
  <si>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</si>
  <si>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</si>
  <si>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</si>
  <si>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</si>
  <si>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</si>
  <si>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</si>
  <si>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</si>
  <si>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</si>
  <si>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</si>
  <si>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</si>
  <si>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</si>
  <si>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</si>
  <si>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</si>
  <si>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</si>
  <si>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</si>
  <si>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</si>
  <si>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</si>
  <si>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</si>
  <si>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</si>
  <si>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</si>
  <si>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</si>
  <si>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</si>
  <si>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</si>
  <si>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</si>
  <si>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</si>
  <si>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</si>
  <si>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</si>
  <si>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</si>
  <si>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</si>
  <si>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</si>
  <si>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</si>
  <si>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</si>
  <si>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</si>
  <si>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</si>
  <si>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</si>
  <si>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</si>
  <si>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</si>
  <si>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</si>
  <si>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</si>
  <si>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</si>
  <si>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</si>
  <si>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</si>
  <si>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</si>
  <si>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</si>
  <si>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</si>
  <si>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</si>
  <si>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</si>
  <si>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</si>
  <si>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</si>
  <si>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</si>
  <si>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</si>
  <si>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</si>
  <si>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</si>
  <si>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</si>
  <si>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</si>
  <si>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</si>
  <si>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</si>
  <si>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</si>
  <si>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</si>
  <si>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</si>
  <si>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</si>
  <si>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</si>
  <si>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</si>
  <si>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</si>
  <si>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</si>
  <si>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</si>
  <si>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</si>
  <si>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</si>
  <si>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</si>
  <si>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</si>
  <si>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</si>
  <si>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</si>
  <si>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</si>
  <si>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</si>
  <si>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</si>
  <si>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</si>
  <si>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</si>
  <si>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</si>
  <si>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</si>
  <si>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</si>
  <si>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</si>
  <si>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</si>
  <si>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</si>
  <si>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</si>
  <si>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</si>
  <si>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</si>
  <si>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</si>
  <si>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</si>
  <si>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</si>
  <si>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</si>
  <si>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</si>
  <si>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</si>
  <si>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</si>
  <si>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</si>
  <si>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</si>
  <si>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</si>
  <si>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</si>
  <si>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</si>
  <si>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</si>
  <si>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</si>
  <si>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</si>
  <si>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</si>
  <si>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</si>
  <si>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</si>
  <si>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</si>
  <si>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</si>
  <si>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</si>
  <si>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</si>
  <si>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</si>
  <si>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</si>
  <si>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</si>
  <si>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</si>
  <si>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</si>
  <si>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</si>
  <si>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</si>
  <si>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</si>
  <si>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</si>
  <si>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</si>
  <si>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</si>
  <si>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</si>
  <si>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</si>
  <si>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</si>
  <si>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</si>
  <si>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</si>
  <si>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</si>
  <si>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</si>
  <si>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</si>
  <si>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</si>
  <si>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</si>
  <si>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</si>
  <si>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</si>
  <si>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</si>
  <si>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</si>
  <si>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</si>
  <si>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</si>
  <si>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</si>
  <si>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</si>
  <si>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</si>
  <si>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</si>
  <si>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</si>
  <si>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</si>
  <si>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</si>
  <si>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</si>
  <si>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</si>
  <si>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</si>
  <si>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</si>
  <si>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</si>
  <si>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</si>
  <si>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</si>
  <si>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</si>
  <si>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</si>
  <si>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</si>
  <si>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</si>
  <si>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</si>
  <si>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</si>
  <si>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</si>
  <si>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</si>
  <si>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</si>
  <si>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</si>
  <si>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</si>
  <si>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</si>
  <si>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</si>
  <si>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</si>
  <si>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</si>
  <si>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</si>
  <si>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</si>
  <si>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</si>
  <si>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</si>
  <si>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</si>
  <si>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</si>
  <si>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</si>
  <si>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</si>
  <si>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</si>
  <si>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</si>
  <si>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</si>
  <si>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</si>
  <si>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</si>
  <si>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</si>
  <si>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</si>
  <si>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</si>
  <si>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</si>
  <si>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</si>
  <si>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</si>
  <si>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</si>
  <si>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</si>
  <si>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</si>
  <si>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</si>
  <si>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</si>
  <si>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</si>
  <si>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</si>
  <si>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</si>
  <si>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</si>
  <si>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</si>
  <si>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</si>
  <si>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</si>
  <si>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</si>
  <si>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</si>
  <si>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</si>
  <si>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</si>
  <si>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</si>
  <si>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</si>
  <si>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</si>
  <si>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</si>
  <si>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</si>
  <si>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</si>
  <si>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</si>
  <si>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</si>
  <si>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</si>
  <si>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</si>
  <si>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</si>
  <si>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</si>
  <si>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</si>
  <si>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</si>
  <si>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</si>
  <si>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</si>
  <si>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</si>
  <si>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</si>
  <si>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</si>
  <si>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</si>
  <si>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</si>
  <si>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</si>
  <si>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</si>
  <si>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</si>
  <si>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</si>
  <si>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</si>
  <si>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</si>
  <si>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</si>
  <si>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</si>
  <si>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</si>
  <si>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</si>
  <si>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</si>
  <si>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</si>
  <si>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</si>
  <si>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</si>
  <si>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</si>
  <si>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</si>
  <si>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</si>
  <si>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</si>
  <si>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</si>
  <si>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</si>
  <si>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</si>
  <si>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</si>
  <si>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</si>
  <si>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</si>
  <si>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</si>
  <si>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</si>
  <si>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</si>
  <si>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</si>
  <si>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</si>
  <si>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</si>
  <si>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</si>
  <si>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</si>
  <si>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</si>
  <si>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</si>
  <si>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</si>
  <si>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</si>
  <si>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</si>
  <si>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</si>
  <si>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</si>
  <si>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</si>
  <si>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</si>
  <si>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</si>
  <si>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</si>
  <si>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</si>
  <si>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</si>
  <si>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</si>
  <si>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</si>
  <si>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</si>
  <si>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</si>
  <si>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</si>
  <si>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</si>
  <si>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</si>
  <si>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</si>
  <si>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</si>
  <si>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</si>
  <si>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</si>
  <si>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</si>
  <si>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</si>
  <si>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</si>
  <si>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</si>
  <si>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</si>
  <si>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</si>
  <si>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</si>
  <si>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</si>
  <si>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</si>
  <si>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</si>
  <si>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</si>
  <si>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</si>
  <si>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</si>
  <si>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</si>
  <si>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</si>
  <si>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</si>
  <si>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</si>
  <si>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</si>
  <si>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</si>
  <si>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</si>
  <si>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</si>
  <si>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</si>
  <si>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</si>
  <si>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</si>
  <si>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</si>
  <si>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</si>
  <si>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</si>
  <si>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</si>
  <si>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</si>
  <si>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</si>
  <si>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</si>
  <si>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</si>
  <si>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</si>
  <si>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</si>
  <si>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</si>
  <si>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</si>
  <si>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</si>
  <si>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</si>
  <si>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</si>
  <si>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</si>
  <si>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</si>
  <si>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</si>
  <si>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</si>
  <si>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</si>
  <si>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</si>
  <si>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</si>
  <si>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</si>
  <si>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</si>
  <si>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</si>
  <si>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</si>
  <si>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</si>
  <si>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</si>
  <si>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</si>
  <si>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</si>
  <si>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</si>
  <si>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</si>
  <si>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</si>
  <si>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</si>
  <si>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</si>
  <si>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</si>
  <si>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</si>
  <si>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</si>
  <si>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</si>
  <si>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</si>
  <si>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</si>
  <si>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</si>
  <si>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</si>
  <si>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</si>
  <si>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</si>
  <si>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</si>
  <si>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</si>
  <si>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</si>
  <si>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</si>
  <si>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</si>
  <si>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</si>
  <si>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</si>
  <si>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</si>
  <si>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</si>
  <si>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</si>
  <si>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</si>
  <si>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</si>
  <si>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</si>
  <si>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</si>
  <si>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</si>
  <si>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</si>
  <si>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</si>
  <si>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</si>
  <si>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</si>
  <si>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</si>
  <si>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</si>
  <si>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</si>
  <si>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</si>
  <si>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</si>
  <si>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</si>
  <si>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</si>
  <si>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</si>
  <si>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</si>
  <si>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</si>
  <si>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</si>
  <si>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</si>
  <si>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</si>
  <si>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</si>
  <si>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</si>
  <si>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</si>
  <si>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</si>
  <si>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</si>
  <si>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</si>
  <si>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</si>
  <si>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</si>
  <si>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</si>
  <si>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</si>
  <si>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</si>
  <si>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</si>
  <si>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</si>
  <si>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</si>
  <si>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</si>
  <si>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</si>
  <si>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</si>
  <si>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</si>
  <si>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</si>
  <si>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</si>
  <si>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</si>
  <si>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</si>
  <si>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</si>
  <si>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</si>
  <si>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</si>
  <si>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</si>
  <si>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</si>
  <si>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</si>
  <si>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</si>
  <si>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</si>
  <si>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</si>
  <si>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</si>
  <si>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</si>
  <si>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</si>
  <si>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</si>
  <si>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</si>
  <si>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</si>
  <si>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</si>
  <si>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</si>
  <si>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</si>
  <si>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</si>
  <si>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</si>
  <si>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</si>
  <si>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</si>
  <si>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</si>
  <si>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</si>
  <si>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</si>
  <si>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</si>
  <si>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</si>
  <si>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</si>
  <si>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</si>
  <si>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</si>
  <si>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</si>
  <si>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</si>
  <si>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</si>
  <si>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</si>
  <si>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</si>
  <si>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</si>
  <si>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</si>
  <si>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</si>
  <si>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</si>
  <si>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</si>
  <si>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</si>
  <si>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</si>
  <si>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</si>
  <si>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</si>
  <si>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</si>
  <si>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</si>
  <si>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</si>
  <si>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</si>
  <si>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</si>
  <si>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</si>
  <si>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</si>
  <si>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</si>
  <si>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</si>
  <si>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</si>
  <si>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</si>
  <si>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</si>
  <si>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</si>
  <si>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</si>
  <si>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</si>
  <si>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</si>
  <si>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</si>
  <si>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</si>
  <si>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</si>
  <si>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</si>
  <si>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</si>
  <si>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</si>
  <si>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</si>
  <si>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</si>
  <si>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</si>
  <si>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</si>
  <si>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</si>
  <si>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</si>
  <si>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</si>
  <si>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</si>
  <si>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</si>
  <si>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</si>
  <si>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</si>
  <si>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</si>
  <si>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</si>
  <si>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</si>
  <si>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</si>
  <si>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</si>
  <si>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</si>
  <si>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</si>
  <si>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</si>
  <si>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</si>
  <si>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</si>
  <si>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</si>
  <si>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</si>
  <si>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</si>
  <si>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</si>
  <si>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</si>
  <si>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</si>
  <si>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</si>
  <si>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</si>
  <si>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</si>
  <si>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</si>
  <si>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</si>
  <si>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</si>
  <si>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</si>
  <si>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</si>
  <si>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</si>
  <si>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</si>
  <si>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</si>
  <si>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</si>
  <si>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</si>
  <si>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</si>
  <si>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</si>
  <si>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</si>
  <si>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</si>
  <si>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</si>
  <si>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</si>
  <si>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</si>
  <si>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</si>
  <si>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</si>
  <si>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</si>
  <si>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</si>
  <si>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</si>
  <si>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</si>
  <si>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</si>
  <si>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</si>
  <si>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</si>
  <si>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</si>
  <si>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</si>
  <si>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</si>
  <si>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</si>
  <si>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</si>
  <si>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</si>
  <si>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</si>
  <si>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</si>
  <si>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</si>
  <si>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</si>
  <si>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</si>
  <si>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</si>
  <si>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</si>
  <si>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</si>
  <si>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</si>
  <si>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</si>
  <si>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</si>
  <si>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</si>
  <si>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</si>
  <si>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</si>
  <si>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</si>
  <si>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</si>
  <si>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</si>
  <si>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</si>
  <si>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</si>
  <si>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</si>
  <si>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</si>
  <si>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</si>
  <si>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</si>
  <si>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</si>
  <si>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</si>
  <si>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</si>
  <si>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</si>
  <si>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</si>
  <si>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</si>
  <si>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</si>
  <si>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</si>
  <si>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</si>
  <si>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</si>
  <si>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</si>
  <si>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</si>
  <si>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</si>
  <si>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</si>
  <si>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</si>
  <si>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</si>
  <si>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</si>
  <si>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</si>
  <si>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</si>
  <si>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</si>
  <si>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</si>
  <si>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</si>
  <si>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</si>
  <si>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</si>
  <si>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</si>
  <si>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</si>
  <si>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</si>
  <si>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</si>
  <si>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</si>
  <si>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</si>
  <si>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</si>
  <si>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</si>
  <si>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</si>
  <si>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</si>
  <si>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</si>
  <si>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</si>
  <si>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</si>
  <si>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</si>
  <si>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</si>
  <si>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</si>
  <si>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</si>
  <si>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</si>
  <si>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</si>
  <si>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</si>
  <si>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</si>
  <si>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</si>
  <si>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</si>
  <si>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</si>
  <si>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</si>
  <si>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</si>
  <si>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</si>
  <si>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</si>
  <si>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</si>
  <si>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</si>
  <si>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</si>
  <si>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</si>
  <si>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</si>
  <si>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</si>
  <si>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</si>
  <si>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</si>
  <si>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</si>
  <si>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</si>
  <si>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</si>
  <si>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</si>
  <si>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</si>
  <si>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</si>
  <si>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</si>
  <si>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</si>
  <si>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</si>
  <si>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</si>
  <si>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</si>
  <si>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</si>
  <si>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</si>
  <si>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</si>
  <si>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</si>
  <si>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</si>
  <si>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</si>
  <si>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</si>
  <si>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</si>
  <si>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</si>
  <si>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</si>
  <si>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</si>
  <si>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</si>
  <si>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</si>
  <si>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</si>
  <si>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</si>
  <si>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</si>
  <si>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</si>
  <si>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</si>
  <si>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</si>
  <si>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</si>
  <si>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</si>
  <si>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</si>
  <si>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</si>
  <si>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</si>
  <si>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</si>
  <si>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</si>
  <si>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</si>
  <si>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</si>
  <si>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</si>
  <si>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</si>
  <si>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</si>
  <si>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</si>
  <si>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</si>
  <si>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</si>
  <si>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</si>
  <si>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</si>
  <si>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</si>
  <si>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</si>
  <si>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</si>
  <si>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</si>
  <si>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</si>
  <si>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</si>
  <si>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</si>
  <si>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</si>
  <si>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</si>
  <si>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</si>
  <si>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</si>
  <si>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</si>
  <si>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</si>
  <si>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</si>
  <si>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</si>
  <si>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</si>
  <si>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</si>
  <si>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</si>
  <si>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</si>
  <si>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</si>
  <si>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</si>
  <si>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</si>
  <si>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</si>
  <si>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</si>
  <si>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</si>
  <si>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</si>
  <si>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</si>
  <si>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</si>
  <si>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</si>
  <si>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</si>
  <si>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</si>
  <si>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</si>
  <si>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</si>
  <si>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</si>
  <si>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</si>
  <si>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</si>
  <si>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</si>
  <si>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</si>
  <si>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</si>
  <si>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</si>
  <si>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</si>
  <si>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</si>
  <si>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</si>
  <si>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</si>
  <si>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</si>
  <si>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</si>
  <si>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</si>
  <si>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</si>
  <si>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</si>
  <si>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</si>
  <si>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</si>
  <si>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</si>
  <si>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</si>
  <si>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</si>
  <si>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</si>
  <si>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</si>
  <si>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</si>
  <si>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</si>
  <si>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</si>
  <si>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</si>
  <si>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</si>
  <si>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</si>
  <si>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</si>
  <si>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</si>
  <si>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</si>
  <si>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</si>
  <si>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</si>
  <si>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</si>
  <si>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</si>
  <si>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</si>
  <si>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</si>
  <si>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</si>
  <si>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</si>
  <si>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</si>
  <si>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</si>
  <si>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</si>
  <si>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</si>
  <si>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</si>
  <si>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</si>
  <si>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</si>
  <si>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</si>
  <si>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</si>
  <si>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</si>
  <si>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</si>
  <si>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</si>
  <si>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</si>
  <si>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</si>
  <si>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</si>
  <si>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</si>
  <si>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</si>
  <si>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</si>
  <si>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</si>
  <si>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</si>
  <si>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</si>
  <si>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</si>
  <si>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</si>
  <si>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</si>
  <si>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</si>
  <si>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</si>
  <si>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</si>
  <si>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</si>
  <si>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</si>
  <si>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</si>
  <si>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</si>
  <si>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</si>
  <si>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</si>
  <si>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</si>
  <si>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</si>
  <si>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</si>
  <si>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</si>
  <si>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</si>
  <si>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</si>
  <si>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</si>
  <si>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</si>
  <si>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</si>
  <si>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</si>
  <si>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</si>
  <si>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</si>
  <si>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</si>
  <si>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</si>
  <si>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</si>
  <si>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</si>
  <si>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</si>
  <si>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</si>
  <si>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</si>
  <si>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</si>
  <si>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</si>
  <si>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</si>
  <si>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</si>
  <si>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</si>
  <si>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</si>
  <si>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</si>
  <si>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</si>
  <si>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</si>
  <si>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</si>
  <si>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</si>
  <si>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</si>
  <si>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</si>
  <si>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</si>
  <si>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</si>
  <si>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</si>
  <si>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</si>
  <si>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</si>
  <si>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</si>
  <si>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</si>
  <si>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</si>
  <si>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</si>
  <si>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</si>
  <si>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</si>
  <si>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</si>
  <si>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</si>
  <si>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</si>
  <si>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</si>
  <si>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</si>
  <si>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</si>
  <si>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</si>
  <si>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</si>
  <si>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</si>
  <si>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</si>
  <si>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</si>
  <si>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</si>
  <si>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</si>
  <si>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</si>
  <si>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</si>
  <si>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</si>
  <si>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</si>
  <si>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</si>
  <si>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</si>
  <si>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</si>
  <si>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</si>
  <si>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</si>
  <si>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</si>
  <si>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</si>
  <si>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</si>
  <si>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</si>
  <si>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</si>
  <si>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</si>
  <si>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</si>
  <si>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</si>
  <si>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</si>
  <si>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</si>
  <si>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</si>
  <si>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</si>
  <si>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</si>
  <si>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</si>
  <si>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</si>
  <si>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</si>
  <si>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</si>
  <si>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</si>
  <si>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</si>
  <si>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</si>
  <si>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</si>
  <si>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</si>
  <si>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</si>
  <si>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</si>
  <si>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</si>
  <si>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</si>
  <si>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</si>
  <si>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</si>
  <si>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</si>
  <si>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</si>
  <si>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</si>
  <si>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</si>
  <si>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</si>
  <si>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</si>
  <si>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</si>
  <si>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</si>
  <si>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</si>
  <si>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</si>
  <si>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</si>
  <si>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</si>
  <si>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</si>
  <si>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</si>
  <si>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</si>
  <si>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</si>
  <si>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</si>
  <si>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</si>
  <si>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</si>
  <si>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</si>
  <si>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</si>
  <si>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</si>
  <si>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</si>
  <si>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</si>
  <si>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</si>
  <si>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</si>
  <si>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</si>
  <si>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</si>
  <si>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</si>
  <si>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</si>
  <si>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</si>
  <si>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</si>
  <si>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</si>
  <si>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</si>
  <si>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</si>
  <si>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</si>
  <si>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</si>
  <si>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</si>
  <si>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</si>
  <si>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</si>
  <si>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</si>
  <si>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</si>
  <si>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</si>
  <si>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</si>
  <si>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</si>
  <si>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</si>
  <si>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</si>
  <si>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</si>
  <si>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</si>
  <si>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</si>
  <si>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</si>
  <si>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</si>
  <si>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</si>
  <si>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</si>
  <si>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</si>
  <si>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</si>
  <si>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</si>
  <si>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</si>
  <si>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</si>
  <si>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</si>
  <si>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</si>
  <si>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</si>
  <si>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</si>
  <si>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</si>
  <si>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</si>
  <si>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</si>
  <si>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</si>
  <si>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</si>
  <si>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</si>
  <si>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</si>
  <si>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</si>
  <si>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</si>
  <si>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</si>
  <si>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</si>
  <si>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</si>
  <si>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</si>
  <si>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</si>
  <si>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</si>
  <si>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</si>
  <si>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</si>
  <si>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</si>
  <si>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</si>
  <si>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</si>
  <si>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</si>
  <si>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</si>
  <si>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</si>
  <si>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</si>
  <si>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</si>
  <si>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</si>
  <si>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</si>
  <si>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</si>
  <si>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</si>
  <si>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</si>
  <si>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</si>
  <si>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</si>
  <si>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</si>
  <si>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</si>
  <si>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</si>
  <si>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</si>
  <si>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</si>
  <si>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</si>
  <si>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</si>
  <si>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</si>
  <si>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</si>
  <si>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</si>
  <si>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</si>
  <si>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</si>
  <si>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</si>
  <si>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</si>
  <si>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</si>
  <si>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</si>
  <si>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</si>
  <si>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</si>
  <si>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</si>
  <si>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</si>
  <si>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</si>
  <si>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</si>
  <si>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</si>
  <si>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</si>
  <si>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</si>
  <si>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</si>
  <si>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</si>
  <si>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</si>
  <si>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</si>
  <si>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</si>
  <si>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</si>
  <si>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</si>
  <si>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</si>
  <si>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</si>
  <si>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</si>
  <si>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</si>
  <si>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</si>
  <si>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</si>
  <si>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</si>
  <si>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</si>
  <si>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</si>
  <si>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</si>
  <si>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</si>
  <si>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</si>
  <si>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</si>
  <si>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</si>
  <si>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</si>
  <si>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</si>
  <si>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</si>
  <si>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</si>
  <si>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</si>
  <si>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</si>
  <si>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</si>
  <si>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</si>
  <si>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</si>
  <si>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</si>
  <si>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</si>
  <si>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</si>
  <si>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</si>
  <si>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</si>
  <si>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</si>
  <si>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</si>
  <si>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</si>
  <si>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</si>
  <si>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</si>
  <si>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</si>
  <si>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</si>
  <si>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</si>
  <si>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</si>
  <si>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</si>
  <si>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</si>
  <si>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</si>
  <si>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</si>
  <si>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</si>
  <si>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</si>
  <si>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</si>
  <si>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</si>
  <si>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</si>
  <si>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</si>
  <si>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</si>
  <si>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</si>
  <si>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</si>
  <si>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</si>
  <si>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</si>
  <si>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</si>
  <si>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</si>
  <si>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</si>
  <si>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</si>
  <si>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</si>
  <si>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</si>
  <si>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</si>
  <si>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</si>
  <si>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</si>
  <si>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</si>
  <si>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</si>
  <si>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</si>
  <si>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</si>
  <si>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</si>
  <si>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</si>
  <si>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</si>
  <si>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</si>
  <si>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</si>
  <si>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</si>
  <si>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</si>
  <si>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</si>
  <si>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</si>
  <si>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</si>
  <si>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</si>
  <si>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</si>
  <si>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</si>
  <si>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</si>
  <si>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</si>
  <si>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</si>
  <si>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</si>
  <si>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</si>
  <si>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</si>
  <si>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</si>
  <si>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</si>
  <si>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</si>
  <si>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</si>
  <si>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</si>
  <si>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</si>
  <si>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</si>
  <si>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</si>
  <si>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</si>
  <si>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</si>
  <si>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</si>
  <si>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</si>
  <si>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</si>
  <si>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</si>
  <si>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</si>
  <si>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</si>
  <si>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</si>
  <si>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</si>
  <si>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</si>
  <si>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</si>
  <si>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</si>
  <si>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</si>
  <si>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</si>
  <si>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</si>
  <si>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</si>
  <si>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</si>
  <si>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</si>
  <si>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</si>
  <si>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</si>
  <si>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</si>
  <si>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</si>
  <si>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</si>
  <si>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</si>
  <si>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</si>
  <si>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</si>
  <si>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</si>
  <si>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</si>
  <si>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</si>
  <si>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</si>
  <si>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</si>
  <si>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</si>
  <si>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</si>
  <si>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</si>
  <si>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</si>
  <si>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</si>
  <si>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</si>
  <si>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</si>
  <si>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</si>
  <si>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</si>
  <si>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</si>
  <si>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</si>
  <si>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</si>
  <si>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</si>
  <si>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</si>
  <si>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</si>
  <si>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</si>
  <si>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</si>
  <si>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</si>
  <si>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</si>
  <si>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</si>
  <si>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</si>
  <si>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</si>
  <si>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</si>
  <si>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</si>
  <si>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</si>
  <si>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</si>
  <si>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</si>
  <si>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</si>
  <si>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</si>
  <si>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</si>
  <si>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</si>
  <si>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</si>
  <si>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</si>
  <si>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</si>
  <si>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</si>
  <si>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</si>
  <si>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</si>
  <si>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</si>
  <si>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</si>
  <si>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</si>
  <si>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</si>
  <si>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</si>
  <si>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</si>
  <si>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</si>
  <si>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</si>
  <si>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</si>
  <si>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</si>
  <si>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</si>
  <si>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</si>
  <si>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</si>
  <si>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</si>
  <si>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</si>
  <si>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</si>
  <si>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</si>
  <si>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</si>
  <si>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</si>
  <si>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</si>
  <si>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</si>
  <si>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</si>
  <si>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</si>
  <si>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</si>
  <si>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</si>
  <si>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</si>
  <si>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</si>
  <si>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</si>
  <si>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</si>
  <si>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</si>
  <si>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</si>
  <si>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</si>
  <si>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</si>
  <si>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</si>
  <si>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</si>
  <si>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</si>
  <si>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</si>
  <si>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</si>
  <si>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</si>
  <si>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</si>
  <si>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</si>
  <si>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</si>
  <si>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</si>
  <si>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</si>
  <si>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</si>
  <si>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</si>
  <si>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</si>
  <si>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</si>
  <si>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</si>
  <si>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</si>
  <si>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</si>
  <si>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</si>
  <si>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</si>
  <si>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</si>
  <si>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</si>
  <si>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</si>
  <si>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</si>
  <si>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</si>
  <si>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</si>
  <si>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</si>
  <si>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</si>
  <si>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</si>
  <si>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</si>
  <si>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</si>
  <si>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</si>
  <si>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</si>
  <si>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</si>
  <si>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</si>
  <si>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</si>
  <si>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</si>
  <si>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</si>
  <si>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</si>
  <si>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</si>
  <si>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</si>
  <si>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</si>
  <si>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</si>
  <si>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</si>
  <si>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</si>
  <si>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</si>
  <si>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</si>
  <si>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</si>
  <si>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</si>
  <si>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</si>
  <si>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</si>
  <si>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</si>
  <si>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</si>
  <si>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</si>
  <si>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</si>
  <si>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</si>
  <si>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</si>
  <si>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</si>
  <si>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</si>
  <si>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</si>
  <si>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</si>
  <si>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</si>
  <si>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</si>
  <si>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</si>
  <si>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</si>
  <si>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</si>
  <si>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</si>
  <si>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</si>
  <si>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</si>
  <si>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</si>
  <si>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</si>
  <si>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</si>
  <si>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</si>
  <si>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</si>
  <si>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</si>
  <si>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</si>
  <si>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</si>
  <si>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</si>
  <si>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</si>
  <si>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</si>
  <si>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</si>
  <si>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</si>
  <si>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</si>
  <si>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</si>
  <si>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</si>
  <si>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</si>
  <si>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</si>
  <si>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</si>
  <si>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</si>
  <si>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</si>
  <si>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</si>
  <si>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</si>
  <si>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</si>
  <si>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</si>
  <si>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</si>
  <si>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</si>
  <si>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</si>
  <si>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</si>
  <si>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</si>
  <si>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</si>
  <si>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</si>
  <si>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</si>
  <si>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</si>
  <si>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</si>
  <si>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</si>
  <si>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</si>
  <si>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</si>
  <si>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</si>
  <si>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</si>
  <si>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</si>
  <si>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</si>
  <si>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</si>
  <si>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</si>
  <si>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</si>
  <si>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</si>
  <si>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</si>
  <si>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</si>
  <si>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</si>
  <si>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</si>
  <si>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</si>
  <si>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</si>
  <si>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</si>
  <si>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</si>
  <si>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</si>
  <si>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</si>
  <si>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</si>
  <si>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</si>
  <si>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</si>
  <si>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</si>
  <si>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</si>
  <si>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</si>
  <si>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</si>
  <si>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</si>
  <si>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</si>
  <si>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</si>
  <si>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</si>
  <si>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</si>
  <si>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</si>
  <si>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</si>
  <si>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</si>
  <si>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</si>
  <si>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</si>
  <si>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</si>
  <si>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</si>
  <si>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</si>
  <si>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</si>
  <si>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</si>
  <si>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</si>
  <si>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</si>
  <si>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</si>
  <si>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</si>
  <si>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</si>
  <si>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</si>
  <si>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</si>
  <si>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</si>
  <si>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</si>
  <si>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</si>
  <si>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</si>
  <si>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</si>
  <si>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</si>
  <si>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</si>
  <si>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</si>
  <si>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</si>
  <si>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</si>
  <si>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</si>
  <si>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</si>
  <si>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</si>
  <si>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</si>
  <si>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</si>
  <si>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</si>
  <si>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</si>
  <si>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</si>
  <si>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</si>
  <si>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</si>
  <si>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</si>
  <si>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</si>
  <si>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</si>
  <si>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</si>
  <si>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</si>
  <si>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</si>
  <si>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</si>
  <si>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</si>
  <si>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</si>
  <si>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</si>
  <si>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</si>
  <si>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</si>
  <si>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</si>
  <si>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</si>
  <si>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</si>
  <si>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</si>
  <si>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</si>
  <si>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</si>
  <si>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</si>
  <si>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</si>
  <si>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</si>
  <si>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</si>
  <si>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</si>
  <si>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</si>
  <si>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</si>
  <si>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</si>
  <si>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</si>
  <si>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</si>
  <si>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</si>
  <si>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</si>
  <si>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</si>
  <si>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</si>
  <si>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</si>
  <si>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</si>
  <si>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</si>
  <si>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</si>
  <si>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</si>
  <si>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</si>
  <si>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</si>
  <si>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</si>
  <si>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</si>
  <si>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</si>
  <si>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</si>
  <si>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</si>
  <si>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</si>
  <si>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</si>
  <si>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</si>
  <si>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</si>
  <si>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</si>
  <si>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</si>
  <si>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</si>
  <si>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</si>
  <si>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</si>
  <si>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</si>
  <si>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</si>
  <si>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</si>
  <si>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</si>
  <si>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</si>
  <si>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</si>
  <si>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</si>
  <si>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</si>
  <si>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</si>
  <si>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</si>
  <si>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</si>
  <si>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</si>
  <si>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</si>
  <si>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</si>
  <si>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</si>
  <si>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</si>
  <si>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</si>
  <si>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</si>
  <si>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</si>
  <si>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</si>
  <si>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</si>
  <si>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</si>
  <si>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</si>
  <si>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</si>
  <si>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</si>
  <si>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</si>
  <si>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</si>
  <si>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</si>
  <si>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</si>
  <si>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</si>
  <si>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</si>
  <si>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</si>
  <si>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</si>
  <si>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</si>
  <si>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</si>
  <si>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</si>
  <si>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</si>
  <si>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</si>
  <si>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</si>
  <si>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</si>
  <si>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</si>
  <si>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</si>
  <si>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</si>
  <si>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</si>
  <si>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</si>
  <si>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</si>
  <si>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</si>
  <si>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</si>
  <si>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</si>
  <si>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</si>
  <si>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</si>
  <si>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</si>
  <si>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</si>
  <si>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</si>
  <si>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</si>
  <si>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</si>
  <si>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</si>
  <si>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</si>
  <si>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</si>
  <si>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</si>
  <si>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</si>
  <si>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</si>
  <si>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</si>
  <si>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</si>
  <si>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</si>
  <si>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</si>
  <si>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</si>
  <si>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</si>
  <si>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</si>
  <si>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</si>
  <si>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</si>
  <si>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</si>
  <si>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</si>
  <si>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</si>
  <si>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</si>
  <si>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</si>
  <si>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</si>
  <si>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</si>
  <si>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</si>
  <si>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</si>
  <si>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</si>
  <si>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</si>
  <si>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</si>
  <si>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</si>
  <si>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</si>
  <si>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</si>
  <si>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</si>
  <si>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</si>
  <si>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</si>
  <si>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</si>
  <si>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</si>
  <si>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</si>
  <si>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</si>
  <si>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</si>
  <si>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</si>
  <si>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</si>
  <si>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</si>
  <si>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</si>
  <si>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</si>
  <si>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</si>
  <si>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</si>
  <si>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</si>
  <si>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</si>
  <si>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</si>
  <si>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</si>
  <si>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</si>
  <si>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</si>
  <si>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</si>
  <si>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</si>
  <si>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</si>
  <si>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</si>
  <si>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</si>
  <si>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</si>
  <si>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</si>
  <si>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</si>
  <si>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</si>
  <si>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</si>
  <si>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</si>
  <si>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</si>
  <si>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</si>
  <si>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</si>
  <si>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</si>
  <si>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</si>
  <si>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</si>
  <si>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</si>
  <si>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</si>
  <si>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</si>
  <si>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</si>
  <si>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</si>
  <si>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</si>
  <si>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</si>
  <si>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</si>
  <si>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</si>
  <si>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</si>
  <si>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</si>
  <si>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</si>
  <si>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</si>
  <si>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</si>
  <si>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</si>
  <si>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</si>
  <si>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</si>
  <si>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</si>
  <si>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</si>
  <si>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</si>
  <si>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</si>
  <si>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</si>
  <si>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</si>
  <si>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</si>
  <si>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</si>
  <si>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</si>
  <si>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</si>
  <si>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</si>
  <si>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</si>
  <si>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</si>
  <si>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</si>
  <si>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</si>
  <si>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</si>
  <si>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</si>
  <si>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</si>
  <si>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</si>
  <si>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</si>
  <si>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</si>
  <si>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</si>
  <si>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</si>
  <si>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</si>
  <si>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</si>
  <si>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</si>
  <si>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</si>
  <si>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</si>
  <si>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</si>
  <si>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</si>
  <si>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</si>
  <si>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</si>
  <si>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</si>
  <si>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</si>
  <si>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</si>
  <si>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</si>
  <si>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</si>
  <si>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</si>
  <si>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</si>
  <si>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</si>
  <si>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</si>
  <si>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</si>
  <si>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</si>
  <si>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</si>
  <si>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</si>
  <si>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</si>
  <si>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</si>
  <si>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</si>
  <si>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</si>
  <si>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</si>
  <si>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</si>
  <si>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</si>
  <si>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</si>
  <si>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</si>
  <si>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</si>
  <si>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</si>
  <si>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</si>
  <si>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</si>
  <si>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</si>
  <si>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</si>
  <si>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</si>
  <si>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</si>
  <si>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</si>
  <si>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</si>
  <si>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</si>
  <si>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</si>
  <si>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</si>
  <si>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</si>
  <si>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</si>
  <si>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</si>
  <si>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</si>
  <si>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</si>
  <si>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</si>
  <si>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</si>
  <si>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</si>
  <si>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</si>
  <si>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</si>
  <si>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</si>
  <si>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</si>
  <si>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</si>
  <si>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</si>
  <si>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</si>
  <si>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</si>
  <si>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</si>
  <si>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</si>
  <si>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</si>
  <si>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</si>
  <si>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</si>
  <si>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</si>
  <si>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</si>
  <si>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</si>
  <si>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</si>
  <si>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</si>
  <si>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</si>
  <si>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</si>
  <si>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</si>
  <si>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</si>
  <si>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</si>
  <si>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</si>
  <si>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</si>
  <si>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</si>
  <si>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</si>
  <si>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</si>
  <si>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</si>
  <si>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</si>
  <si>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</si>
  <si>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</si>
  <si>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</si>
  <si>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</si>
  <si>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</si>
  <si>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</si>
  <si>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</si>
  <si>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</si>
  <si>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</si>
  <si>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</si>
  <si>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</si>
  <si>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</si>
  <si>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</si>
  <si>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</si>
  <si>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</si>
  <si>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</si>
  <si>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</si>
  <si>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</si>
  <si>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</si>
  <si>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</si>
  <si>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</si>
  <si>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</si>
  <si>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</si>
  <si>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</si>
  <si>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</si>
  <si>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</si>
  <si>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</si>
  <si>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</si>
  <si>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</si>
  <si>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</si>
  <si>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</si>
  <si>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</si>
  <si>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</si>
  <si>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</si>
  <si>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</si>
  <si>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</si>
  <si>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</si>
  <si>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</si>
  <si>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</si>
  <si>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</si>
  <si>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</si>
  <si>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</si>
  <si>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</si>
  <si>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</si>
  <si>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</si>
  <si>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</si>
  <si>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</si>
  <si>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</si>
  <si>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</si>
  <si>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</si>
  <si>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</si>
  <si>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</si>
  <si>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</si>
  <si>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</si>
  <si>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</si>
  <si>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</si>
  <si>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</si>
  <si>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</si>
  <si>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</si>
  <si>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</si>
  <si>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</si>
  <si>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</si>
  <si>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</si>
  <si>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</si>
  <si>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</si>
  <si>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</si>
  <si>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</si>
  <si>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</si>
  <si>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</si>
  <si>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</si>
  <si>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</si>
  <si>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</si>
  <si>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</si>
  <si>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</si>
  <si>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</si>
  <si>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</si>
  <si>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</si>
  <si>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</si>
  <si>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</si>
  <si>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</si>
  <si>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</si>
  <si>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</si>
  <si>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</si>
  <si>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</si>
  <si>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</si>
  <si>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</si>
  <si>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</si>
  <si>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</si>
  <si>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</si>
  <si>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</si>
  <si>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</si>
  <si>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</si>
  <si>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</si>
  <si>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</si>
  <si>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</si>
  <si>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</si>
  <si>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</si>
  <si>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</si>
  <si>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</si>
  <si>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</si>
  <si>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</si>
  <si>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</si>
  <si>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</si>
  <si>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</si>
  <si>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</si>
  <si>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</si>
  <si>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</si>
  <si>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</si>
  <si>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</si>
  <si>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</si>
  <si>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</si>
  <si>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</si>
  <si>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</si>
  <si>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</si>
  <si>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</si>
  <si>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</si>
  <si>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</si>
  <si>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</si>
  <si>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</si>
  <si>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</si>
  <si>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</si>
  <si>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</si>
  <si>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</si>
  <si>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</si>
  <si>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</si>
  <si>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</si>
  <si>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</si>
  <si>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</si>
  <si>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</si>
  <si>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</si>
  <si>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</si>
  <si>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</si>
  <si>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</si>
  <si>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</si>
  <si>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</si>
  <si>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</si>
  <si>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</si>
  <si>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</si>
  <si>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</si>
  <si>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</si>
  <si>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</si>
  <si>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</si>
  <si>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</si>
  <si>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</si>
  <si>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</si>
  <si>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</si>
  <si>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</si>
  <si>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</si>
  <si>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</si>
  <si>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</si>
  <si>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</si>
  <si>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</si>
  <si>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</si>
  <si>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</si>
  <si>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</si>
  <si>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</si>
  <si>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</si>
  <si>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</si>
  <si>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</si>
  <si>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</si>
  <si>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</si>
  <si>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</si>
  <si>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</si>
  <si>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</si>
  <si>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</si>
  <si>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</si>
  <si>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</si>
  <si>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</si>
  <si>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</si>
  <si>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</si>
  <si>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</si>
  <si>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</si>
  <si>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</si>
  <si>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</si>
  <si>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</si>
  <si>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</si>
  <si>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</si>
  <si>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</si>
  <si>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</si>
  <si>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</si>
  <si>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</si>
  <si>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</si>
  <si>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</si>
  <si>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</si>
  <si>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</si>
  <si>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</si>
  <si>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</si>
  <si>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</si>
  <si>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</si>
  <si>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</si>
  <si>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</si>
  <si>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</si>
  <si>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</si>
  <si>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</si>
  <si>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</si>
  <si>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</si>
  <si>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</si>
  <si>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</si>
  <si>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</si>
  <si>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</si>
  <si>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</si>
  <si>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</si>
  <si>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</si>
  <si>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</si>
  <si>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</si>
  <si>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</si>
  <si>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</si>
  <si>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</si>
  <si>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</si>
  <si>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</si>
  <si>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</si>
  <si>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</si>
  <si>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</si>
  <si>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</si>
  <si>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</si>
  <si>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</si>
  <si>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</si>
  <si>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</si>
  <si>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</si>
  <si>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</si>
  <si>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</si>
  <si>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</si>
  <si>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</si>
  <si>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</si>
  <si>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</si>
  <si>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</si>
  <si>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</si>
  <si>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</si>
  <si>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</si>
  <si>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</si>
  <si>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</si>
  <si>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</si>
  <si>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</si>
  <si>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</si>
  <si>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</si>
  <si>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</si>
  <si>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</si>
  <si>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</si>
  <si>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</si>
  <si>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</si>
  <si>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</si>
  <si>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</si>
  <si>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</si>
  <si>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</si>
  <si>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</si>
  <si>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</si>
  <si>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</si>
  <si>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</si>
  <si>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</si>
  <si>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</si>
  <si>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</si>
  <si>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</si>
  <si>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</si>
  <si>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</si>
  <si>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</si>
  <si>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</si>
  <si>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</si>
  <si>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</si>
  <si>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</si>
  <si>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</si>
  <si>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</si>
  <si>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</si>
  <si>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</si>
  <si>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</si>
  <si>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</si>
  <si>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</si>
  <si>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</si>
  <si>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</si>
  <si>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</si>
  <si>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</si>
  <si>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</si>
  <si>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</si>
  <si>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</si>
  <si>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</si>
  <si>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</si>
  <si>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</si>
  <si>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</si>
  <si>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</si>
  <si>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</si>
  <si>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</si>
  <si>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</si>
  <si>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</si>
  <si>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</si>
  <si>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</si>
  <si>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</si>
  <si>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</si>
  <si>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</si>
  <si>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</si>
  <si>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</si>
  <si>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</si>
  <si>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</si>
  <si>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</si>
  <si>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</si>
  <si>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</si>
  <si>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</si>
  <si>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</si>
  <si>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</si>
  <si>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</si>
  <si>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</si>
  <si>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</si>
  <si>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</si>
  <si>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</si>
  <si>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</si>
  <si>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</si>
  <si>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</si>
  <si>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</si>
  <si>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</si>
  <si>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</si>
  <si>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</si>
  <si>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</si>
  <si>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</si>
  <si>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</si>
  <si>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</si>
  <si>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</si>
  <si>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</si>
  <si>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</si>
  <si>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</si>
  <si>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</si>
  <si>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</si>
  <si>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</si>
  <si>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</si>
  <si>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</si>
  <si>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</si>
  <si>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</si>
  <si>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</si>
  <si>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</si>
  <si>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</si>
  <si>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</si>
  <si>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</si>
  <si>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</si>
  <si>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</si>
  <si>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</si>
  <si>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</si>
  <si>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</si>
  <si>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</si>
  <si>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</si>
  <si>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</si>
  <si>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</si>
  <si>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</si>
  <si>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</si>
  <si>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</si>
  <si>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</si>
  <si>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</si>
  <si>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</si>
  <si>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</si>
  <si>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</si>
  <si>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</si>
  <si>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</si>
  <si>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</si>
  <si>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</si>
  <si>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</si>
  <si>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</si>
  <si>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</si>
  <si>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</si>
  <si>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</si>
  <si>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</si>
  <si>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</si>
  <si>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</si>
  <si>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</si>
  <si>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</si>
  <si>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</si>
  <si>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</si>
  <si>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</si>
  <si>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</si>
  <si>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</si>
  <si>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</si>
  <si>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</si>
  <si>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</si>
  <si>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</si>
  <si>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</si>
  <si>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</si>
  <si>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</si>
  <si>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</si>
  <si>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</si>
  <si>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</si>
  <si>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</si>
  <si>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</si>
  <si>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</si>
  <si>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</si>
  <si>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</si>
  <si>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</si>
  <si>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</si>
  <si>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</si>
  <si>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</si>
  <si>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</si>
  <si>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</si>
  <si>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</si>
  <si>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</si>
  <si>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</si>
  <si>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</si>
  <si>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</si>
  <si>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</si>
  <si>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</si>
  <si>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</si>
  <si>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</si>
  <si>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</si>
  <si>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</si>
  <si>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</si>
  <si>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</si>
  <si>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</si>
  <si>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</si>
  <si>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</si>
  <si>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</si>
  <si>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</si>
  <si>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</si>
  <si>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</si>
  <si>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</si>
  <si>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</si>
  <si>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</si>
  <si>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</si>
  <si>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</si>
  <si>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</si>
  <si>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</si>
  <si>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</si>
  <si>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</si>
  <si>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</si>
  <si>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</si>
  <si>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</si>
  <si>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</si>
  <si>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</si>
  <si>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</si>
  <si>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</si>
  <si>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</si>
  <si>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</si>
  <si>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</si>
  <si>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</si>
  <si>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</si>
  <si>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</si>
  <si>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</si>
  <si>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</si>
  <si>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</si>
  <si>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</si>
  <si>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</si>
  <si>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</si>
  <si>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</si>
  <si>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</si>
  <si>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</si>
  <si>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</si>
  <si>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</si>
  <si>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</si>
  <si>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</si>
  <si>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</si>
  <si>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</si>
  <si>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</si>
  <si>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</si>
  <si>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</si>
  <si>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</si>
  <si>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</si>
  <si>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</si>
  <si>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</si>
  <si>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</si>
  <si>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</si>
  <si>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</si>
  <si>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</si>
  <si>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</si>
  <si>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</si>
  <si>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</si>
  <si>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</si>
  <si>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</si>
  <si>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</si>
  <si>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</si>
  <si>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</si>
  <si>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</si>
  <si>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</si>
  <si>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</si>
  <si>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</si>
  <si>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</si>
  <si>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</si>
  <si>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</si>
  <si>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</si>
  <si>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</si>
  <si>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</si>
  <si>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</si>
  <si>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</si>
  <si>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</si>
  <si>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</si>
  <si>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</si>
  <si>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</si>
  <si>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</si>
  <si>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</si>
  <si>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</si>
  <si>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</si>
  <si>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</si>
  <si>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</si>
  <si>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</si>
  <si>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</si>
  <si>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</si>
  <si>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</si>
  <si>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</si>
  <si>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</si>
  <si>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</si>
  <si>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</si>
  <si>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</si>
  <si>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</si>
  <si>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</si>
  <si>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</si>
  <si>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</si>
  <si>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</si>
  <si>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</si>
  <si>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</si>
  <si>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</si>
  <si>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</si>
  <si>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</si>
  <si>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</si>
  <si>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</si>
  <si>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</si>
  <si>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</si>
  <si>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</si>
  <si>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</si>
  <si>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</si>
  <si>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</si>
  <si>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</si>
  <si>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</si>
  <si>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</si>
  <si>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</si>
  <si>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</si>
  <si>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</si>
  <si>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</si>
  <si>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</si>
  <si>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</si>
  <si>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</si>
  <si>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</si>
  <si>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</si>
  <si>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</si>
  <si>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</si>
  <si>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</si>
  <si>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</si>
  <si>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</si>
  <si>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</si>
  <si>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</si>
  <si>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</si>
  <si>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</si>
  <si>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</si>
  <si>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</si>
  <si>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</si>
  <si>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</si>
  <si>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</si>
  <si>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</si>
  <si>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</si>
  <si>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</si>
  <si>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</si>
  <si>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</si>
  <si>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</si>
  <si>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</si>
  <si>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</si>
  <si>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</si>
  <si>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</si>
  <si>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</si>
  <si>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</si>
  <si>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</si>
  <si>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</si>
  <si>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</si>
  <si>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</si>
  <si>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</si>
  <si>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</si>
  <si>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</si>
  <si>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</si>
  <si>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</si>
  <si>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</si>
  <si>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</si>
  <si>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</si>
  <si>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</si>
  <si>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</si>
  <si>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</si>
  <si>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</si>
  <si>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</si>
  <si>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</si>
  <si>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</si>
  <si>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</si>
  <si>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</si>
  <si>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</si>
  <si>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</si>
  <si>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</si>
  <si>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</si>
  <si>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</si>
  <si>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</si>
  <si>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</si>
  <si>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</si>
  <si>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</si>
  <si>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</si>
  <si>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</si>
  <si>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</si>
  <si>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</si>
  <si>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</si>
  <si>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</si>
  <si>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</si>
  <si>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</si>
  <si>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</si>
  <si>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</si>
  <si>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</si>
  <si>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</si>
  <si>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</si>
  <si>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</si>
  <si>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</si>
  <si>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</si>
  <si>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</si>
  <si>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</si>
  <si>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</si>
  <si>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</si>
  <si>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</si>
  <si>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</si>
  <si>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</si>
  <si>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</si>
  <si>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</si>
  <si>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</si>
  <si>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</si>
  <si>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</si>
  <si>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</si>
  <si>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</si>
  <si>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</si>
  <si>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</si>
  <si>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</si>
  <si>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</si>
  <si>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</si>
  <si>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</si>
  <si>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</si>
  <si>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</si>
  <si>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</si>
  <si>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</si>
  <si>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</si>
  <si>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</si>
  <si>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</si>
  <si>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</si>
  <si>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</si>
  <si>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</si>
  <si>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</si>
  <si>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</si>
  <si>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</si>
  <si>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</si>
  <si>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</si>
  <si>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</si>
  <si>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</si>
  <si>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</si>
  <si>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</si>
  <si>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</si>
  <si>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</si>
  <si>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</si>
  <si>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</si>
  <si>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</si>
  <si>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</si>
  <si>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</si>
  <si>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</si>
  <si>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</si>
  <si>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</si>
  <si>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</si>
  <si>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</si>
  <si>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</si>
  <si>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</si>
  <si>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</si>
  <si>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</si>
  <si>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</si>
  <si>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</si>
  <si>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</si>
  <si>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</si>
  <si>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</si>
  <si>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</si>
  <si>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</si>
  <si>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</si>
  <si>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</si>
  <si>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</si>
  <si>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</si>
  <si>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</si>
  <si>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</si>
  <si>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</si>
  <si>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</si>
  <si>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</si>
  <si>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</si>
  <si>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</si>
  <si>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</si>
  <si>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</si>
  <si>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</si>
  <si>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</si>
  <si>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</si>
  <si>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</si>
  <si>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</si>
  <si>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</si>
  <si>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</si>
  <si>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</si>
  <si>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</si>
  <si>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</si>
  <si>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</si>
  <si>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</si>
  <si>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</si>
  <si>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</si>
  <si>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</si>
  <si>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</si>
  <si>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</si>
  <si>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</si>
  <si>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</si>
  <si>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</si>
  <si>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</si>
  <si>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</si>
  <si>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</si>
  <si>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</si>
  <si>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</si>
  <si>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</si>
  <si>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</si>
  <si>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</si>
  <si>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</si>
  <si>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</si>
  <si>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</si>
  <si>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</si>
  <si>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</si>
  <si>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</si>
  <si>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</si>
  <si>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</si>
  <si>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</si>
  <si>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</si>
  <si>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</si>
  <si>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</si>
  <si>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</si>
  <si>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</si>
  <si>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</si>
  <si>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</si>
  <si>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</si>
  <si>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</si>
  <si>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</si>
  <si>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</si>
  <si>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</si>
  <si>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</si>
  <si>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</si>
  <si>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</si>
  <si>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</si>
  <si>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</si>
  <si>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</si>
  <si>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</si>
  <si>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</si>
  <si>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</si>
  <si>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</si>
  <si>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</si>
  <si>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</si>
  <si>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</si>
  <si>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</si>
  <si>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</si>
  <si>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</si>
  <si>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</si>
  <si>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</si>
  <si>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</si>
  <si>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</si>
  <si>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</si>
  <si>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</si>
  <si>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</si>
  <si>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</si>
  <si>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</si>
  <si>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</si>
  <si>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</si>
  <si>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</si>
  <si>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</si>
  <si>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</si>
  <si>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</si>
  <si>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</si>
  <si>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</si>
  <si>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</si>
  <si>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</si>
  <si>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</si>
  <si>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</si>
  <si>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</si>
  <si>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</si>
  <si>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</si>
  <si>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</si>
  <si>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</si>
  <si>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</si>
  <si>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</si>
  <si>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</si>
  <si>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</si>
  <si>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</si>
  <si>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</si>
  <si>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</si>
  <si>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</si>
  <si>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</si>
  <si>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</si>
  <si>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</si>
  <si>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</si>
  <si>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</si>
  <si>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</si>
  <si>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</si>
  <si>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</si>
  <si>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</si>
  <si>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</si>
  <si>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</si>
  <si>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</si>
  <si>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</si>
  <si>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</si>
  <si>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</si>
  <si>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</si>
  <si>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</si>
  <si>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</si>
  <si>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</si>
  <si>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</si>
  <si>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</si>
  <si>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</si>
  <si>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</si>
  <si>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</si>
  <si>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</si>
  <si>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</si>
  <si>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</si>
  <si>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</si>
  <si>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</si>
  <si>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</si>
  <si>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</si>
  <si>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</si>
  <si>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</si>
  <si>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</si>
  <si>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</si>
  <si>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</si>
  <si>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</si>
  <si>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</si>
  <si>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</si>
  <si>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</si>
  <si>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</si>
  <si>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</si>
  <si>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</si>
  <si>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</si>
  <si>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</si>
  <si>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</si>
  <si>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</si>
  <si>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</si>
  <si>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</si>
  <si>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</si>
  <si>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</si>
  <si>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</si>
  <si>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</si>
  <si>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</si>
  <si>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</si>
  <si>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</si>
  <si>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</si>
  <si>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</si>
  <si>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</si>
  <si>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</si>
  <si>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</si>
  <si>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</si>
  <si>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</si>
  <si>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</si>
  <si>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</si>
  <si>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</si>
  <si>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</si>
  <si>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</si>
  <si>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</si>
  <si>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</si>
  <si>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</si>
  <si>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</si>
  <si>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</si>
  <si>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</si>
  <si>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</si>
  <si>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</si>
  <si>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</si>
  <si>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</si>
  <si>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</si>
  <si>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</si>
  <si>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</si>
  <si>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</si>
  <si>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</si>
  <si>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</si>
  <si>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</si>
  <si>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</si>
  <si>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</si>
  <si>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</si>
  <si>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</si>
  <si>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</si>
  <si>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</si>
  <si>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</si>
  <si>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</si>
  <si>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</si>
  <si>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</si>
  <si>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</si>
  <si>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</si>
  <si>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</si>
  <si>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</si>
  <si>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</si>
  <si>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</si>
  <si>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</si>
  <si>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</si>
  <si>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</si>
  <si>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</si>
  <si>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</si>
  <si>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</si>
  <si>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</si>
  <si>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</si>
  <si>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</si>
  <si>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</si>
  <si>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</si>
  <si>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</si>
  <si>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</si>
  <si>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</si>
  <si>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</si>
  <si>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</si>
  <si>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</si>
  <si>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</si>
  <si>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</si>
  <si>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</si>
  <si>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</si>
  <si>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</si>
  <si>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</si>
  <si>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</si>
  <si>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</si>
  <si>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</si>
  <si>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</si>
  <si>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</si>
  <si>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</si>
  <si>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</si>
  <si>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</si>
  <si>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</si>
  <si>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</si>
  <si>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</si>
  <si>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</si>
  <si>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</si>
  <si>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</si>
  <si>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</si>
  <si>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</si>
  <si>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</si>
  <si>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</si>
  <si>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</si>
  <si>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</si>
  <si>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</si>
  <si>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</si>
  <si>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</si>
  <si>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</si>
  <si>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</si>
  <si>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</si>
  <si>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</si>
  <si>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</si>
  <si>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</si>
  <si>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</si>
  <si>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</si>
  <si>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</si>
  <si>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</si>
  <si>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</si>
  <si>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</si>
  <si>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</si>
  <si>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</si>
  <si>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</si>
  <si>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</si>
  <si>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</si>
  <si>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</si>
  <si>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</si>
  <si>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</si>
  <si>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</si>
  <si>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</si>
  <si>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</si>
  <si>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</si>
  <si>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</si>
  <si>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</si>
  <si>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</si>
  <si>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</si>
  <si>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</si>
  <si>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</si>
  <si>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</si>
  <si>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</si>
  <si>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</si>
  <si>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</si>
  <si>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</si>
  <si>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</si>
  <si>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</si>
  <si>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</si>
  <si>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</si>
  <si>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</si>
  <si>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</si>
  <si>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</si>
  <si>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</si>
  <si>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</si>
  <si>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</si>
  <si>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</si>
  <si>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</si>
  <si>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</si>
  <si>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</si>
  <si>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</si>
  <si>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</si>
  <si>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</si>
  <si>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</si>
  <si>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</si>
  <si>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</si>
  <si>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</si>
  <si>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</si>
  <si>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</si>
  <si>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</si>
  <si>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</si>
  <si>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</si>
  <si>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</si>
  <si>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</si>
  <si>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</si>
  <si>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</si>
  <si>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</si>
  <si>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</si>
  <si>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</si>
  <si>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</si>
  <si>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</si>
  <si>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</si>
  <si>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</si>
  <si>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</si>
  <si>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</si>
  <si>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</si>
  <si>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</si>
  <si>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</si>
  <si>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</si>
  <si>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</si>
  <si>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</si>
  <si>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</si>
  <si>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</si>
  <si>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</si>
  <si>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</si>
  <si>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</si>
  <si>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</si>
  <si>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</si>
  <si>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</si>
  <si>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</si>
  <si>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</si>
  <si>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</si>
  <si>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</si>
  <si>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</si>
  <si>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</si>
  <si>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</si>
  <si>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</si>
  <si>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</si>
  <si>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</si>
  <si>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</si>
  <si>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</si>
  <si>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</si>
  <si>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</si>
  <si>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</si>
  <si>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</si>
  <si>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</si>
  <si>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</si>
  <si>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</si>
  <si>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</si>
  <si>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</si>
  <si>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</si>
  <si>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</si>
  <si>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</si>
  <si>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</si>
  <si>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</si>
  <si>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</si>
  <si>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</si>
  <si>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</si>
  <si>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</si>
  <si>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</si>
  <si>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</si>
  <si>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</si>
  <si>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</si>
  <si>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</si>
  <si>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</si>
  <si>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</si>
  <si>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</si>
  <si>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</si>
  <si>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</si>
  <si>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</si>
  <si>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</si>
  <si>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</si>
  <si>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</si>
  <si>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</si>
  <si>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</si>
  <si>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</si>
  <si>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</si>
  <si>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</si>
  <si>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</si>
  <si>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</si>
  <si>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</si>
  <si>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</si>
  <si>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</si>
  <si>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</si>
  <si>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</si>
  <si>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</si>
  <si>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</si>
  <si>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</si>
  <si>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</si>
  <si>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</si>
  <si>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</si>
  <si>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</si>
  <si>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</si>
  <si>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</si>
  <si>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</si>
  <si>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</si>
  <si>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</si>
  <si>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</si>
  <si>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</si>
  <si>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</si>
  <si>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</si>
  <si>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</si>
  <si>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</si>
  <si>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</si>
  <si>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</si>
  <si>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</si>
  <si>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</si>
  <si>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</si>
  <si>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</si>
  <si>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</si>
  <si>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</si>
  <si>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</si>
  <si>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</si>
  <si>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</si>
  <si>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</si>
  <si>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</si>
  <si>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</si>
  <si>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</si>
  <si>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</si>
  <si>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</si>
  <si>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</si>
  <si>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</si>
  <si>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</si>
  <si>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</si>
  <si>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</si>
  <si>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</si>
  <si>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</si>
  <si>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</si>
  <si>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</si>
  <si>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</si>
  <si>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</si>
  <si>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</si>
  <si>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</si>
  <si>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</si>
  <si>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</si>
  <si>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</si>
  <si>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</si>
  <si>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</si>
  <si>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</si>
  <si>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</si>
  <si>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</si>
  <si>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</si>
  <si>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</si>
  <si>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</si>
  <si>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</si>
  <si>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</si>
  <si>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</si>
  <si>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</si>
  <si>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</si>
  <si>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</si>
  <si>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</si>
  <si>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</si>
  <si>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</si>
  <si>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</si>
  <si>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</si>
  <si>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</si>
  <si>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</si>
  <si>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</si>
  <si>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</si>
  <si>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</si>
  <si>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</si>
  <si>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</si>
  <si>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</si>
  <si>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</si>
  <si>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</si>
  <si>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</si>
  <si>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</si>
  <si>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</si>
  <si>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</si>
  <si>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</si>
  <si>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</si>
  <si>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</si>
  <si>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</si>
  <si>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</si>
  <si>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</si>
  <si>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</si>
  <si>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</si>
  <si>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</si>
  <si>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</si>
  <si>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</si>
  <si>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</si>
  <si>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</si>
  <si>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</si>
  <si>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</si>
  <si>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</si>
  <si>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</si>
  <si>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</si>
  <si>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</si>
  <si>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</si>
  <si>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</si>
  <si>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</si>
  <si>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</si>
  <si>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</si>
  <si>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</si>
  <si>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</si>
  <si>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</si>
  <si>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</si>
  <si>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</si>
  <si>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</si>
  <si>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</si>
  <si>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</si>
  <si>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</si>
  <si>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</si>
  <si>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</si>
  <si>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</si>
  <si>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</si>
  <si>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</si>
  <si>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</si>
  <si>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</si>
  <si>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</si>
  <si>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</si>
  <si>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</si>
  <si>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</si>
  <si>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</si>
  <si>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</si>
  <si>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</si>
  <si>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</si>
  <si>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</si>
  <si>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</si>
  <si>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</si>
  <si>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</si>
  <si>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</si>
  <si>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</si>
  <si>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</si>
  <si>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</si>
  <si>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</si>
  <si>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</si>
  <si>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</si>
  <si>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</si>
  <si>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</si>
  <si>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</si>
  <si>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</si>
  <si>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</si>
  <si>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</si>
  <si>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</si>
  <si>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</si>
  <si>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</si>
  <si>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</si>
  <si>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</si>
  <si>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</si>
  <si>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</si>
  <si>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</si>
  <si>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</si>
  <si>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</si>
  <si>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</si>
  <si>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</si>
  <si>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</si>
  <si>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</si>
  <si>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</si>
  <si>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</si>
  <si>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</si>
  <si>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</si>
  <si>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</si>
  <si>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</si>
  <si>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</si>
  <si>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</si>
  <si>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</si>
  <si>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</si>
  <si>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</si>
  <si>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</si>
  <si>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</si>
  <si>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</si>
  <si>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</si>
  <si>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</si>
  <si>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</si>
  <si>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</si>
  <si>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</si>
  <si>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</si>
  <si>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</si>
  <si>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</si>
  <si>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</si>
  <si>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</si>
  <si>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</si>
  <si>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</si>
  <si>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</si>
  <si>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</si>
  <si>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</si>
  <si>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</si>
  <si>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</si>
  <si>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</si>
  <si>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</si>
  <si>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</si>
  <si>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</si>
  <si>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</si>
  <si>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</si>
  <si>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</si>
  <si>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</si>
  <si>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</si>
  <si>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</si>
  <si>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</si>
  <si>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</si>
  <si>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</si>
  <si>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</si>
  <si>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</si>
  <si>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</si>
  <si>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</si>
  <si>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</si>
  <si>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</si>
  <si>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</si>
  <si>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</si>
  <si>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</si>
  <si>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</si>
  <si>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</si>
  <si>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</si>
  <si>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</si>
  <si>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</si>
  <si>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</si>
  <si>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</si>
  <si>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</si>
  <si>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</si>
  <si>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</si>
  <si>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</si>
  <si>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</si>
  <si>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</si>
  <si>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</si>
  <si>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</si>
  <si>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</si>
  <si>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</si>
  <si>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</si>
  <si>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</si>
  <si>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</si>
  <si>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</si>
  <si>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</si>
  <si>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</si>
  <si>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</si>
  <si>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</si>
  <si>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</si>
  <si>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</si>
  <si>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</si>
  <si>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</si>
  <si>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</si>
  <si>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</si>
  <si>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</si>
  <si>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</si>
  <si>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</si>
  <si>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</si>
  <si>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</si>
  <si>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</si>
  <si>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</si>
  <si>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</si>
  <si>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</si>
  <si>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</si>
  <si>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</si>
  <si>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</si>
  <si>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</si>
  <si>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</si>
  <si>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</si>
  <si>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</si>
  <si>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</si>
  <si>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</si>
  <si>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</si>
  <si>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</si>
  <si>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</si>
  <si>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</si>
  <si>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</si>
  <si>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</si>
  <si>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</si>
  <si>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</si>
  <si>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</si>
  <si>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</si>
  <si>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</si>
  <si>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</si>
  <si>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</si>
  <si>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</si>
  <si>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</si>
  <si>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</si>
  <si>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</si>
  <si>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</si>
  <si>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</si>
  <si>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</si>
  <si>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</si>
  <si>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</si>
  <si>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</si>
  <si>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</si>
  <si>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</si>
  <si>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</si>
  <si>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</si>
  <si>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</si>
  <si>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</si>
  <si>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</si>
  <si>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</si>
  <si>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</si>
  <si>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</si>
  <si>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</si>
  <si>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</si>
  <si>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</si>
  <si>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</si>
  <si>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</si>
  <si>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</si>
  <si>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</si>
  <si>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</si>
  <si>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</si>
  <si>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</si>
  <si>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</si>
  <si>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</si>
  <si>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</si>
  <si>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</si>
  <si>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</si>
  <si>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</si>
  <si>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</si>
  <si>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</si>
  <si>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</si>
  <si>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</si>
  <si>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</si>
  <si>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</si>
  <si>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</si>
  <si>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</si>
  <si>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</si>
  <si>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</si>
  <si>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</si>
  <si>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</si>
  <si>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</si>
  <si>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</si>
  <si>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</si>
  <si>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</si>
  <si>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</si>
  <si>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</si>
  <si>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</si>
  <si>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</si>
  <si>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</si>
  <si>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</si>
  <si>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</si>
  <si>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</si>
  <si>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</si>
  <si>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</si>
  <si>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</si>
  <si>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</si>
  <si>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</si>
  <si>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</si>
  <si>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</si>
  <si>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</si>
  <si>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</si>
  <si>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</si>
  <si>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</si>
  <si>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</si>
  <si>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</si>
  <si>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</si>
  <si>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</si>
  <si>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</si>
  <si>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</si>
  <si>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</si>
  <si>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</si>
  <si>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</si>
  <si>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</si>
  <si>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</si>
  <si>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</si>
  <si>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</si>
  <si>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</si>
  <si>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</si>
  <si>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</si>
  <si>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</si>
  <si>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</si>
  <si>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</si>
  <si>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</si>
  <si>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</si>
  <si>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</si>
  <si>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</si>
  <si>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</si>
  <si>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</si>
  <si>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</si>
  <si>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</si>
  <si>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</si>
  <si>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</si>
  <si>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</si>
  <si>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</si>
  <si>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</si>
  <si>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</si>
  <si>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</si>
  <si>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</si>
  <si>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</si>
  <si>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</si>
  <si>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</si>
  <si>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</si>
  <si>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</si>
  <si>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</si>
  <si>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</si>
  <si>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</si>
  <si>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</si>
  <si>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</si>
  <si>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</si>
  <si>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</si>
  <si>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</si>
  <si>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</si>
  <si>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</si>
  <si>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</si>
  <si>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</si>
  <si>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</si>
  <si>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</si>
  <si>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</si>
  <si>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</si>
  <si>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</si>
  <si>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</si>
  <si>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</si>
  <si>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</si>
  <si>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</si>
  <si>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</si>
  <si>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</si>
  <si>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</si>
  <si>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</si>
  <si>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</si>
  <si>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</si>
  <si>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</si>
  <si>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</si>
  <si>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</si>
  <si>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</si>
  <si>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</si>
  <si>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</si>
  <si>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</si>
  <si>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</si>
  <si>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</si>
  <si>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</si>
  <si>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</si>
  <si>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</si>
  <si>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</si>
  <si>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</si>
  <si>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</si>
  <si>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</si>
  <si>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</si>
  <si>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</si>
  <si>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</si>
  <si>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</si>
  <si>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</si>
  <si>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</si>
  <si>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</si>
  <si>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</si>
  <si>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</si>
  <si>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</si>
  <si>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</si>
  <si>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</si>
  <si>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</si>
  <si>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</si>
  <si>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</si>
  <si>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</si>
  <si>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</si>
  <si>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</si>
  <si>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</si>
  <si>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</si>
  <si>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</si>
  <si>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</si>
  <si>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</si>
  <si>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</si>
  <si>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</si>
  <si>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</si>
  <si>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</si>
  <si>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</si>
  <si>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</si>
  <si>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</si>
  <si>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</si>
  <si>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</si>
  <si>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</si>
  <si>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</si>
  <si>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</si>
  <si>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</si>
  <si>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</si>
  <si>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</si>
  <si>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</si>
  <si>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</si>
  <si>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</si>
  <si>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</si>
  <si>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</si>
  <si>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</si>
  <si>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</si>
  <si>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</si>
  <si>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</si>
  <si>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</si>
  <si>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</si>
  <si>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</si>
  <si>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</si>
  <si>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</si>
  <si>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</si>
  <si>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</si>
  <si>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</si>
  <si>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</si>
  <si>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</si>
  <si>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</si>
  <si>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</si>
  <si>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</si>
  <si>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</si>
  <si>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</si>
  <si>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</si>
  <si>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</si>
  <si>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</si>
  <si>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</si>
  <si>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</si>
  <si>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</si>
  <si>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</si>
  <si>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</si>
  <si>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</si>
  <si>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</si>
  <si>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</si>
  <si>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</si>
  <si>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</si>
  <si>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</si>
  <si>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</si>
  <si>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</si>
  <si>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</si>
  <si>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</si>
  <si>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</si>
  <si>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</si>
  <si>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</si>
  <si>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</si>
  <si>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</si>
  <si>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</si>
  <si>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</si>
  <si>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</si>
  <si>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</si>
  <si>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</si>
  <si>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</si>
  <si>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</si>
  <si>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</si>
  <si>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</si>
  <si>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</si>
  <si>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</si>
  <si>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</si>
  <si>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</si>
  <si>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</si>
  <si>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</si>
  <si>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</si>
  <si>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</si>
  <si>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</si>
  <si>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</si>
  <si>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</si>
  <si>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</si>
  <si>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</si>
  <si>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</si>
  <si>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</si>
  <si>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</si>
  <si>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</si>
  <si>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</si>
  <si>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</si>
  <si>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</si>
  <si>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</si>
  <si>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</si>
  <si>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</si>
  <si>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</si>
  <si>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</si>
  <si>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</si>
  <si>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</si>
  <si>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</si>
  <si>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</si>
  <si>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</si>
  <si>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</si>
  <si>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</si>
  <si>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</si>
  <si>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</si>
  <si>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</si>
  <si>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</si>
  <si>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</si>
  <si>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</si>
  <si>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</si>
  <si>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</si>
  <si>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</si>
  <si>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</si>
  <si>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</si>
  <si>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</si>
  <si>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</si>
  <si>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</si>
  <si>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</si>
  <si>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</si>
  <si>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</si>
  <si>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</si>
  <si>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</si>
  <si>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</si>
  <si>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</si>
  <si>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</si>
  <si>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</si>
  <si>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</si>
  <si>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</si>
  <si>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</si>
  <si>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</si>
  <si>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</si>
  <si>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</si>
  <si>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</si>
  <si>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</si>
  <si>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</si>
  <si>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</si>
  <si>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</si>
  <si>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</si>
  <si>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</si>
  <si>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</si>
  <si>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</si>
  <si>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</si>
  <si>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</si>
  <si>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</si>
  <si>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</si>
  <si>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</si>
  <si>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</si>
  <si>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</si>
  <si>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</si>
  <si>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</si>
  <si>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</si>
  <si>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</si>
  <si>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</si>
  <si>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</si>
  <si>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</si>
  <si>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</si>
  <si>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</si>
  <si>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</si>
  <si>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</si>
  <si>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</si>
  <si>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</si>
  <si>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</si>
  <si>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</si>
  <si>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</si>
  <si>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</si>
  <si>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</si>
  <si>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</si>
  <si>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</si>
  <si>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</si>
  <si>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</si>
  <si>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</si>
  <si>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</si>
  <si>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</si>
  <si>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</si>
  <si>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</si>
  <si>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</si>
  <si>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</si>
  <si>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</si>
  <si>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</si>
  <si>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</si>
  <si>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</si>
  <si>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</si>
  <si>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</si>
  <si>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</si>
  <si>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</si>
  <si>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</si>
  <si>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</si>
  <si>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</si>
  <si>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</si>
  <si>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</si>
  <si>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</si>
  <si>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</si>
  <si>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</si>
  <si>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</si>
  <si>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</si>
  <si>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</si>
  <si>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</si>
  <si>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</si>
  <si>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</si>
  <si>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</si>
  <si>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</si>
  <si>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</si>
  <si>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</si>
  <si>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</si>
  <si>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</si>
  <si>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</si>
  <si>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</si>
  <si>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</si>
  <si>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</si>
  <si>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</si>
  <si>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</si>
  <si>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</si>
  <si>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</si>
  <si>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</si>
  <si>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</si>
  <si>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</si>
  <si>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</si>
  <si>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</si>
  <si>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</si>
  <si>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</si>
  <si>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</si>
  <si>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</si>
  <si>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</si>
  <si>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</si>
  <si>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</si>
  <si>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</si>
  <si>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</si>
  <si>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</si>
  <si>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</si>
  <si>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</si>
  <si>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</si>
  <si>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</si>
  <si>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</si>
  <si>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</si>
  <si>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</si>
  <si>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</si>
  <si>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</si>
  <si>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</si>
  <si>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</si>
  <si>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</si>
  <si>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</si>
  <si>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</si>
  <si>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</si>
  <si>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</si>
  <si>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</si>
  <si>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</si>
  <si>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</si>
  <si>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</si>
  <si>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</si>
  <si>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</si>
  <si>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</si>
  <si>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</si>
  <si>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</si>
  <si>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</si>
  <si>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</si>
  <si>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</si>
  <si>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</si>
  <si>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</si>
  <si>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</si>
  <si>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</si>
  <si>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</si>
  <si>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</si>
  <si>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</si>
  <si>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</si>
  <si>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</si>
  <si>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</si>
  <si>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</si>
  <si>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</si>
  <si>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</si>
  <si>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</si>
  <si>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</si>
  <si>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</si>
  <si>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</si>
  <si>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</si>
  <si>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</si>
  <si>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</si>
  <si>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</si>
  <si>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</si>
  <si>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</si>
  <si>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</si>
  <si>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</si>
  <si>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</si>
  <si>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</si>
  <si>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</si>
  <si>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</si>
  <si>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</si>
  <si>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</si>
  <si>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</si>
  <si>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</si>
  <si>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</si>
  <si>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</si>
  <si>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</si>
  <si>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</si>
  <si>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</si>
  <si>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</si>
  <si>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</si>
  <si>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</si>
  <si>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</si>
  <si>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</si>
  <si>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</si>
  <si>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</si>
  <si>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</si>
  <si>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</si>
  <si>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</si>
  <si>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</si>
  <si>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</si>
  <si>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</si>
  <si>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</si>
  <si>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</si>
  <si>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</si>
  <si>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</si>
  <si>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</si>
  <si>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</si>
  <si>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</si>
  <si>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</si>
  <si>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</si>
  <si>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</si>
  <si>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</si>
  <si>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</si>
  <si>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</si>
  <si>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</si>
  <si>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</si>
  <si>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</si>
  <si>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</si>
  <si>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</si>
  <si>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</si>
  <si>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</si>
  <si>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</si>
  <si>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</si>
  <si>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</si>
  <si>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</si>
  <si>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</si>
  <si>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</si>
  <si>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</si>
  <si>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</si>
  <si>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</si>
  <si>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</si>
  <si>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</si>
  <si>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</si>
  <si>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</si>
  <si>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</si>
  <si>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</si>
  <si>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</si>
  <si>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</si>
  <si>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</si>
  <si>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</si>
  <si>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</si>
  <si>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</si>
  <si>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</si>
  <si>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</si>
  <si>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</si>
  <si>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</si>
  <si>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</si>
  <si>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</si>
  <si>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</si>
  <si>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</si>
  <si>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</si>
  <si>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</si>
  <si>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</si>
  <si>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</si>
  <si>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</si>
  <si>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</si>
  <si>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</si>
  <si>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</si>
  <si>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</si>
  <si>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</si>
  <si>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</si>
  <si>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</si>
  <si>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</si>
  <si>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</si>
  <si>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</si>
  <si>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</si>
  <si>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</si>
  <si>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</si>
  <si>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</si>
  <si>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</si>
  <si>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</si>
  <si>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</si>
  <si>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</si>
  <si>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</si>
  <si>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</si>
  <si>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</si>
  <si>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</si>
  <si>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</si>
  <si>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</si>
  <si>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</si>
  <si>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</si>
  <si>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</si>
  <si>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</si>
  <si>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</si>
  <si>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</si>
  <si>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</si>
  <si>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</si>
  <si>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</si>
  <si>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</si>
  <si>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</si>
  <si>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</si>
  <si>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</si>
  <si>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</si>
  <si>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</si>
  <si>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</si>
  <si>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</si>
  <si>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</si>
  <si>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</si>
  <si>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</si>
  <si>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</si>
  <si>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</si>
  <si>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</si>
  <si>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</si>
  <si>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</si>
  <si>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</si>
  <si>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</si>
  <si>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</si>
  <si>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</si>
  <si>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</si>
  <si>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</si>
  <si>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</si>
  <si>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</si>
  <si>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</si>
  <si>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</si>
  <si>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</si>
  <si>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</si>
  <si>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</si>
  <si>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</si>
  <si>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</si>
  <si>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</si>
  <si>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</si>
  <si>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</si>
  <si>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</si>
  <si>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</si>
  <si>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</si>
  <si>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</si>
  <si>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</si>
  <si>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</si>
  <si>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</si>
  <si>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</si>
  <si>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</si>
  <si>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</si>
  <si>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</si>
  <si>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</si>
  <si>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</si>
  <si>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</si>
  <si>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</si>
  <si>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</si>
  <si>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</si>
  <si>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</si>
  <si>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</si>
  <si>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</si>
  <si>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</si>
  <si>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</si>
  <si>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</si>
  <si>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</si>
  <si>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</si>
  <si>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</si>
  <si>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</si>
  <si>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</si>
  <si>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</si>
  <si>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</si>
  <si>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</si>
  <si>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</si>
  <si>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</si>
  <si>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</si>
  <si>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</si>
  <si>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</si>
  <si>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</si>
  <si>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</si>
  <si>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</si>
  <si>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</si>
  <si>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</si>
  <si>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</si>
  <si>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</si>
  <si>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</si>
  <si>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</si>
  <si>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</si>
  <si>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</si>
  <si>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</si>
  <si>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</si>
  <si>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</si>
  <si>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</si>
  <si>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</si>
  <si>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</si>
  <si>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</si>
  <si>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</si>
  <si>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</si>
  <si>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</si>
  <si>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</si>
  <si>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</si>
  <si>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</si>
  <si>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</si>
  <si>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</si>
  <si>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</si>
  <si>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</si>
  <si>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</si>
  <si>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</si>
  <si>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</si>
  <si>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</si>
  <si>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</si>
  <si>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</si>
  <si>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</si>
  <si>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</si>
  <si>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</si>
  <si>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</si>
  <si>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</si>
  <si>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</si>
  <si>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</si>
  <si>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</si>
  <si>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</si>
  <si>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</si>
  <si>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</si>
  <si>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</si>
  <si>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</si>
  <si>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</si>
  <si>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</si>
  <si>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</si>
  <si>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</si>
  <si>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</si>
  <si>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</si>
  <si>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</si>
  <si>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</si>
  <si>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</si>
  <si>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</si>
  <si>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</si>
  <si>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</si>
  <si>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</si>
  <si>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</si>
  <si>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</si>
  <si>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</si>
  <si>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</si>
  <si>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</si>
  <si>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</si>
  <si>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</si>
  <si>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</si>
  <si>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</si>
  <si>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</si>
  <si>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</si>
  <si>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</si>
  <si>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</si>
  <si>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</si>
  <si>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</si>
  <si>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</si>
  <si>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</si>
  <si>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</si>
  <si>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</si>
  <si>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</si>
  <si>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</si>
  <si>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</si>
  <si>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</si>
  <si>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</si>
  <si>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</si>
  <si>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</si>
  <si>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</si>
  <si>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</si>
  <si>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</si>
  <si>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</si>
  <si>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</si>
  <si>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</si>
  <si>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</si>
  <si>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</si>
  <si>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</si>
  <si>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</si>
  <si>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</si>
  <si>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</si>
  <si>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</si>
  <si>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</si>
  <si>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</si>
  <si>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</si>
  <si>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</si>
  <si>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</si>
  <si>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</si>
  <si>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</si>
  <si>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</si>
  <si>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</si>
  <si>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</si>
  <si>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</si>
  <si>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</si>
  <si>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</si>
  <si>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</si>
  <si>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</si>
  <si>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</si>
  <si>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</si>
  <si>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</si>
  <si>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</si>
  <si>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</si>
  <si>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</si>
  <si>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</si>
  <si>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</si>
  <si>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</si>
  <si>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</si>
  <si>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</si>
  <si>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</si>
  <si>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</si>
  <si>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</si>
  <si>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</si>
  <si>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</si>
  <si>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</si>
  <si>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</si>
  <si>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</si>
  <si>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</si>
  <si>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</si>
  <si>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</si>
  <si>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</si>
  <si>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</si>
  <si>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</si>
  <si>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</si>
  <si>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</si>
  <si>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</si>
  <si>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</si>
  <si>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</si>
  <si>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</si>
  <si>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</si>
  <si>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</si>
  <si>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</si>
  <si>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</si>
  <si>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</si>
  <si>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</si>
  <si>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</si>
  <si>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</si>
  <si>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</si>
  <si>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</si>
  <si>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</si>
  <si>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</si>
  <si>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</si>
  <si>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</si>
  <si>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</si>
  <si>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</si>
  <si>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</si>
  <si>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</si>
  <si>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</si>
  <si>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</si>
  <si>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</si>
  <si>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</si>
  <si>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</si>
  <si>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</si>
  <si>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</si>
  <si>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</si>
  <si>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</si>
  <si>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</si>
  <si>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</si>
  <si>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</si>
  <si>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</si>
  <si>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</si>
  <si>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</si>
  <si>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</si>
  <si>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</si>
  <si>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</si>
  <si>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</si>
  <si>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</si>
  <si>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</si>
  <si>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</si>
  <si>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</si>
  <si>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</si>
  <si>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</si>
  <si>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</si>
  <si>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</si>
  <si>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</si>
  <si>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</si>
  <si>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</si>
  <si>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</si>
  <si>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</si>
  <si>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</si>
  <si>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</si>
  <si>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</si>
  <si>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</si>
  <si>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</si>
  <si>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</si>
  <si>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</si>
  <si>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</si>
  <si>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</si>
  <si>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</si>
  <si>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</si>
  <si>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</si>
  <si>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</si>
  <si>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</si>
  <si>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</si>
  <si>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</si>
  <si>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</si>
  <si>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</si>
  <si>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</si>
  <si>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</si>
  <si>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</si>
  <si>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</si>
  <si>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</si>
  <si>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</si>
  <si>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</si>
  <si>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</si>
  <si>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</si>
  <si>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</si>
  <si>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</si>
  <si>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</si>
  <si>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</si>
  <si>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</si>
  <si>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</si>
  <si>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</si>
  <si>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</si>
  <si>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</si>
  <si>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</si>
  <si>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</si>
  <si>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</si>
  <si>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</si>
  <si>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</si>
  <si>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</si>
  <si>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</si>
  <si>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</si>
  <si>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</si>
  <si>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</si>
  <si>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</si>
  <si>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</si>
  <si>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</si>
  <si>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</si>
  <si>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</si>
  <si>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</si>
  <si>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</si>
  <si>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</si>
  <si>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</si>
  <si>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</si>
  <si>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</si>
  <si>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</si>
  <si>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</si>
  <si>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</si>
  <si>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</si>
  <si>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</si>
  <si>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</si>
  <si>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</si>
  <si>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</si>
  <si>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</si>
  <si>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</si>
  <si>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</si>
  <si>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</si>
  <si>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</si>
  <si>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</si>
  <si>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</si>
  <si>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</si>
  <si>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</si>
  <si>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</si>
  <si>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</si>
  <si>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</si>
  <si>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</si>
  <si>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</si>
  <si>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</si>
  <si>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</si>
  <si>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</si>
  <si>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</si>
  <si>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</si>
  <si>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</si>
  <si>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</si>
  <si>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</si>
  <si>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</si>
  <si>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</si>
  <si>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</si>
  <si>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</si>
  <si>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</si>
  <si>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</si>
  <si>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</si>
  <si>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</si>
  <si>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</si>
  <si>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</si>
  <si>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</si>
  <si>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</si>
  <si>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</si>
  <si>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</si>
  <si>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</si>
  <si>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</si>
  <si>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</si>
  <si>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</si>
  <si>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</si>
  <si>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</si>
  <si>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</si>
  <si>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</si>
  <si>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</si>
  <si>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</si>
  <si>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</si>
  <si>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</si>
  <si>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</si>
  <si>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</si>
  <si>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</si>
  <si>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</si>
  <si>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</si>
  <si>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</si>
  <si>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</si>
  <si>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</si>
  <si>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</si>
  <si>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</si>
  <si>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</si>
  <si>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</si>
  <si>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</si>
  <si>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</si>
  <si>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</si>
  <si>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</si>
  <si>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</si>
  <si>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</si>
  <si>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</si>
  <si>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</si>
  <si>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</si>
  <si>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</si>
  <si>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</si>
  <si>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</si>
  <si>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</si>
  <si>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</si>
  <si>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</si>
  <si>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</si>
  <si>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</si>
  <si>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</si>
  <si>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</si>
  <si>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</si>
  <si>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</si>
  <si>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</si>
  <si>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</si>
  <si>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</si>
  <si>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</si>
  <si>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</si>
  <si>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</si>
  <si>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</si>
  <si>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</si>
  <si>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</si>
  <si>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</si>
  <si>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</si>
  <si>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</si>
  <si>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</si>
  <si>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</si>
  <si>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</si>
  <si>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</si>
  <si>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</si>
  <si>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</si>
  <si>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</si>
  <si>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</si>
  <si>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</si>
  <si>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</si>
  <si>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</si>
  <si>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</si>
  <si>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</si>
  <si>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</si>
  <si>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</si>
  <si>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</si>
  <si>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</si>
  <si>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</si>
  <si>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</si>
  <si>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</si>
  <si>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</si>
  <si>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</si>
  <si>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</si>
  <si>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</si>
  <si>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</si>
  <si>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</si>
  <si>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</si>
  <si>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</si>
  <si>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</si>
  <si>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</si>
  <si>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</si>
  <si>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</si>
  <si>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</si>
  <si>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</si>
  <si>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</si>
  <si>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</si>
  <si>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</si>
  <si>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</si>
  <si>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</si>
  <si>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</si>
  <si>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</si>
  <si>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</si>
  <si>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</si>
  <si>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</si>
  <si>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</si>
  <si>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</si>
  <si>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</si>
  <si>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</si>
  <si>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</si>
  <si>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</si>
  <si>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</si>
  <si>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</si>
  <si>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</si>
  <si>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</si>
  <si>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</si>
  <si>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</si>
  <si>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</si>
  <si>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</si>
  <si>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</si>
  <si>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</si>
  <si>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</si>
  <si>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</si>
  <si>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</si>
  <si>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</si>
  <si>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</si>
  <si>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</si>
  <si>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</si>
  <si>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</si>
  <si>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</si>
  <si>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</si>
  <si>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</si>
  <si>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</si>
  <si>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</si>
  <si>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</si>
  <si>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</si>
  <si>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</si>
  <si>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</si>
  <si>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</si>
  <si>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</si>
  <si>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</si>
  <si>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</si>
  <si>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</si>
  <si>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</si>
  <si>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</si>
  <si>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</si>
  <si>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</si>
  <si>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</si>
  <si>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</si>
  <si>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</si>
  <si>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</si>
  <si>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</si>
  <si>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</si>
  <si>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</si>
  <si>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</si>
  <si>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</si>
  <si>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</si>
  <si>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</si>
  <si>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</si>
  <si>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</si>
  <si>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</si>
  <si>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</si>
  <si>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</si>
  <si>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</si>
  <si>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</si>
  <si>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</si>
  <si>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</si>
  <si>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</si>
  <si>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</si>
  <si>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</si>
  <si>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</si>
  <si>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</si>
  <si>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</si>
  <si>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</si>
  <si>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</si>
  <si>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</si>
  <si>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</si>
  <si>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</si>
  <si>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</si>
  <si>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</si>
  <si>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</si>
  <si>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</si>
  <si>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</si>
  <si>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</si>
  <si>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</si>
  <si>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</si>
  <si>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</si>
  <si>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</si>
  <si>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</si>
  <si>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</si>
  <si>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</si>
  <si>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</si>
  <si>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</si>
  <si>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</si>
  <si>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</si>
  <si>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</si>
  <si>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</si>
  <si>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</si>
  <si>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</si>
  <si>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</si>
  <si>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</si>
  <si>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</si>
  <si>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</si>
  <si>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</si>
  <si>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</si>
  <si>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</si>
  <si>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</si>
  <si>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</si>
  <si>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</si>
  <si>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</si>
  <si>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</si>
  <si>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</si>
  <si>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</si>
  <si>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</si>
  <si>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</si>
  <si>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</si>
  <si>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</si>
  <si>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</si>
  <si>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</si>
  <si>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</si>
  <si>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</si>
  <si>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</si>
  <si>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</si>
  <si>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</si>
  <si>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</si>
  <si>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</si>
  <si>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</si>
  <si>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</si>
  <si>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</si>
  <si>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</si>
  <si>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</si>
  <si>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</si>
  <si>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</si>
  <si>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</si>
  <si>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</si>
  <si>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</si>
  <si>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</si>
  <si>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</si>
  <si>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</si>
  <si>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</si>
  <si>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</si>
  <si>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</si>
  <si>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</si>
  <si>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</si>
  <si>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</si>
  <si>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</si>
  <si>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</si>
  <si>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</si>
  <si>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</si>
  <si>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</si>
  <si>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</si>
  <si>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</si>
  <si>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</si>
  <si>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</si>
  <si>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</si>
  <si>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</si>
  <si>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</si>
  <si>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</si>
  <si>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</si>
  <si>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</si>
  <si>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</si>
  <si>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</si>
  <si>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</si>
  <si>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</si>
  <si>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</si>
  <si>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</si>
  <si>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</si>
  <si>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</si>
  <si>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</si>
  <si>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</si>
  <si>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</si>
  <si>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</si>
  <si>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</si>
  <si>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</si>
  <si>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</si>
  <si>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</si>
  <si>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</si>
  <si>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</si>
  <si>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</si>
  <si>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</si>
  <si>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</si>
  <si>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</si>
  <si>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</si>
  <si>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</si>
  <si>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</si>
  <si>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</si>
  <si>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</si>
  <si>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</si>
  <si>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</si>
  <si>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</si>
  <si>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</si>
  <si>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</si>
  <si>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</si>
  <si>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</si>
  <si>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</si>
  <si>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</si>
  <si>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</si>
  <si>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</si>
  <si>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</si>
  <si>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</si>
  <si>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</si>
  <si>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</si>
  <si>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</si>
  <si>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</si>
  <si>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</si>
  <si>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</si>
  <si>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</si>
  <si>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</si>
  <si>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</si>
  <si>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</si>
  <si>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</si>
  <si>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</si>
  <si>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</si>
  <si>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</si>
  <si>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</si>
  <si>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</si>
  <si>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</si>
  <si>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</si>
  <si>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</si>
  <si>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</si>
  <si>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</si>
  <si>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</si>
  <si>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</si>
  <si>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</si>
  <si>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</si>
  <si>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</si>
  <si>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</si>
  <si>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</si>
  <si>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</si>
  <si>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</si>
  <si>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</si>
  <si>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</si>
  <si>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</si>
  <si>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</si>
  <si>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</si>
  <si>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</si>
  <si>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</si>
  <si>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</si>
  <si>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</si>
  <si>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</si>
  <si>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</si>
  <si>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</si>
  <si>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</si>
  <si>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</si>
  <si>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</si>
  <si>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</si>
  <si>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</si>
  <si>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</si>
  <si>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</si>
  <si>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</si>
  <si>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</si>
  <si>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</si>
  <si>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</si>
  <si>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</si>
  <si>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</si>
  <si>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</si>
  <si>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</si>
  <si>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</si>
  <si>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</si>
  <si>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</si>
  <si>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</si>
  <si>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</si>
  <si>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</si>
  <si>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</si>
  <si>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</si>
  <si>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</si>
  <si>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</si>
  <si>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</si>
  <si>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</si>
  <si>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</si>
  <si>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</si>
  <si>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</si>
  <si>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</si>
  <si>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</si>
  <si>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</si>
  <si>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</si>
  <si>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</si>
  <si>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</si>
  <si>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</si>
  <si>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</si>
  <si>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</si>
  <si>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</si>
  <si>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</si>
  <si>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</si>
  <si>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</si>
  <si>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</si>
  <si>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</si>
  <si>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</si>
  <si>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</si>
  <si>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</si>
  <si>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</si>
  <si>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</si>
  <si>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</si>
  <si>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</si>
  <si>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</si>
  <si>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</si>
  <si>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</si>
  <si>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</si>
  <si>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</si>
  <si>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</si>
  <si>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</si>
  <si>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</si>
  <si>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</si>
  <si>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</si>
  <si>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</si>
  <si>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</si>
  <si>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</si>
  <si>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</si>
  <si>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</si>
  <si>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</si>
  <si>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</si>
  <si>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</si>
  <si>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</si>
  <si>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</si>
  <si>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</si>
  <si>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</si>
  <si>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</si>
  <si>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</si>
  <si>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</si>
  <si>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</si>
  <si>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</si>
  <si>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</si>
  <si>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</si>
  <si>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</si>
  <si>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</si>
  <si>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</si>
  <si>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</si>
  <si>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</si>
  <si>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</si>
  <si>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</si>
  <si>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</si>
  <si>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</si>
  <si>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</si>
  <si>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</si>
  <si>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</si>
  <si>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</si>
  <si>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</si>
  <si>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</si>
  <si>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</si>
  <si>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</si>
  <si>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</si>
  <si>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</si>
  <si>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</si>
  <si>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</si>
  <si>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</si>
  <si>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</si>
  <si>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</si>
  <si>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</si>
  <si>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</si>
  <si>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</si>
  <si>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</si>
  <si>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</si>
  <si>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</si>
  <si>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</si>
  <si>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</si>
  <si>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</si>
  <si>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</si>
  <si>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</si>
  <si>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</si>
  <si>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</si>
  <si>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</si>
  <si>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</si>
  <si>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</si>
  <si>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</si>
  <si>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</si>
  <si>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</si>
  <si>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</si>
  <si>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</si>
  <si>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</si>
  <si>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</si>
  <si>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</si>
  <si>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</si>
  <si>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</si>
  <si>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</si>
  <si>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</si>
  <si>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</si>
  <si>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</si>
  <si>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</si>
  <si>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</si>
  <si>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</si>
  <si>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</si>
  <si>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</si>
  <si>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</si>
  <si>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</si>
  <si>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</si>
  <si>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</si>
  <si>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</si>
  <si>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</si>
  <si>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</si>
  <si>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</si>
  <si>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</si>
  <si>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</si>
  <si>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</si>
  <si>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</si>
  <si>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</si>
  <si>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</si>
  <si>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</si>
  <si>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</si>
  <si>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</si>
  <si>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</si>
  <si>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</si>
  <si>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</si>
  <si>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</si>
  <si>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</si>
  <si>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</si>
  <si>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</si>
  <si>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</si>
  <si>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</si>
  <si>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</si>
  <si>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</si>
  <si>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</si>
  <si>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</si>
  <si>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</si>
  <si>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</si>
  <si>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</si>
  <si>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</si>
  <si>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</si>
  <si>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</si>
  <si>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</si>
  <si>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</si>
  <si>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</si>
  <si>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</si>
  <si>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</si>
  <si>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</si>
  <si>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</si>
  <si>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</si>
  <si>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</si>
  <si>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</si>
  <si>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</si>
  <si>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</si>
  <si>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</si>
  <si>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</si>
  <si>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</si>
  <si>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</si>
  <si>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</si>
  <si>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</si>
  <si>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</si>
  <si>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</si>
  <si>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</si>
  <si>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</si>
  <si>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</si>
  <si>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</si>
  <si>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</si>
  <si>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</si>
  <si>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</si>
  <si>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</si>
  <si>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</si>
  <si>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</si>
  <si>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</si>
  <si>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</si>
  <si>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</si>
  <si>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</si>
  <si>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</si>
  <si>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</si>
  <si>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</si>
  <si>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</si>
  <si>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</si>
  <si>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</si>
  <si>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</si>
  <si>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</si>
  <si>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</si>
  <si>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</si>
  <si>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</si>
  <si>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</si>
  <si>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</si>
  <si>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</si>
  <si>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</si>
  <si>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</si>
  <si>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</si>
  <si>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</si>
  <si>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</si>
  <si>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</si>
  <si>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</si>
  <si>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</si>
  <si>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</si>
  <si>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</si>
  <si>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</si>
  <si>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</si>
  <si>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</si>
  <si>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</si>
  <si>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</si>
  <si>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</si>
  <si>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</si>
  <si>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</si>
  <si>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</si>
  <si>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</si>
  <si>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</si>
  <si>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</si>
  <si>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</si>
  <si>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</si>
  <si>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</si>
  <si>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</si>
  <si>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</si>
  <si>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</si>
  <si>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</si>
  <si>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</si>
  <si>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</si>
  <si>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</si>
  <si>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</si>
  <si>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</si>
  <si>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</si>
  <si>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</si>
  <si>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</si>
  <si>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</si>
  <si>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</si>
  <si>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</si>
  <si>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</si>
  <si>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</si>
  <si>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</si>
  <si>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</si>
  <si>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</si>
  <si>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</si>
  <si>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</si>
  <si>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</si>
  <si>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</si>
  <si>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</si>
  <si>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</si>
  <si>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</si>
  <si>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</si>
  <si>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</si>
  <si>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</si>
  <si>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</si>
  <si>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</si>
  <si>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</si>
  <si>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</si>
  <si>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</si>
  <si>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</si>
  <si>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</si>
  <si>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</si>
  <si>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</si>
  <si>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</si>
  <si>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</si>
  <si>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</si>
  <si>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</si>
  <si>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</si>
  <si>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</si>
  <si>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</si>
  <si>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</si>
  <si>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</si>
  <si>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</si>
  <si>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</si>
  <si>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</si>
  <si>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</si>
  <si>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</si>
  <si>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</si>
  <si>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</si>
  <si>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</si>
  <si>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</si>
  <si>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</si>
  <si>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</si>
  <si>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</si>
  <si>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</si>
  <si>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</si>
  <si>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</si>
  <si>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</si>
  <si>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</si>
  <si>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</si>
  <si>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</si>
  <si>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</si>
  <si>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</si>
  <si>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</si>
  <si>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</si>
  <si>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</si>
  <si>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</si>
  <si>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</si>
  <si>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</si>
  <si>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</si>
  <si>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</si>
  <si>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</si>
  <si>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</si>
  <si>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</si>
  <si>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</si>
  <si>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</si>
  <si>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</si>
  <si>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</si>
  <si>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</si>
  <si>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</si>
  <si>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</si>
  <si>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</si>
  <si>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</si>
  <si>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</si>
  <si>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</si>
  <si>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</si>
  <si>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</si>
  <si>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</si>
  <si>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</si>
  <si>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</si>
  <si>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</si>
  <si>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</si>
  <si>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</si>
  <si>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</si>
  <si>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</si>
  <si>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</si>
  <si>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</si>
  <si>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</si>
  <si>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</si>
  <si>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</si>
  <si>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</si>
  <si>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</si>
  <si>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</si>
  <si>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</si>
  <si>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</si>
  <si>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</si>
  <si>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</si>
  <si>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</si>
  <si>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</si>
  <si>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</si>
  <si>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</si>
  <si>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</si>
  <si>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</si>
  <si>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</si>
  <si>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</si>
  <si>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</si>
  <si>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</si>
  <si>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</si>
  <si>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</si>
  <si>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</si>
  <si>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</si>
  <si>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</si>
  <si>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</si>
  <si>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</si>
  <si>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</si>
  <si>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</si>
  <si>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</si>
  <si>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</si>
  <si>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</si>
  <si>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</si>
  <si>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</si>
  <si>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</si>
  <si>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</si>
  <si>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</si>
  <si>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</si>
  <si>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</si>
  <si>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</si>
  <si>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</si>
  <si>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</si>
  <si>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</si>
  <si>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</si>
  <si>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</si>
  <si>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</si>
  <si>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</si>
  <si>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</si>
  <si>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</si>
  <si>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</si>
  <si>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</si>
  <si>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</si>
  <si>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</si>
  <si>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</si>
  <si>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</si>
  <si>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</si>
  <si>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</si>
  <si>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</si>
  <si>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</si>
  <si>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</si>
  <si>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</si>
  <si>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</si>
  <si>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</si>
  <si>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</si>
  <si>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</si>
  <si>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</si>
  <si>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</si>
  <si>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</si>
  <si>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</si>
  <si>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</si>
  <si>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</si>
  <si>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</si>
  <si>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</si>
  <si>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</si>
  <si>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</si>
  <si>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</si>
  <si>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</si>
  <si>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</si>
  <si>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</si>
  <si>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</si>
  <si>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</si>
  <si>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</si>
  <si>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</si>
  <si>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</si>
  <si>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</si>
  <si>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</si>
  <si>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</si>
  <si>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</si>
  <si>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</si>
  <si>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</si>
  <si>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</si>
  <si>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</si>
  <si>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</si>
  <si>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</si>
  <si>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</si>
  <si>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</si>
  <si>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</si>
  <si>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</si>
  <si>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</si>
  <si>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</si>
  <si>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</si>
  <si>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</si>
  <si>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</si>
  <si>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</si>
  <si>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</si>
  <si>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</si>
  <si>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</si>
  <si>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</si>
  <si>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</si>
  <si>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</si>
  <si>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</si>
  <si>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</si>
  <si>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</si>
  <si>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</si>
  <si>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</si>
  <si>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</si>
  <si>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</si>
  <si>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</si>
  <si>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</si>
  <si>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</si>
  <si>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</si>
  <si>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</si>
  <si>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</si>
  <si>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</si>
  <si>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</si>
  <si>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</si>
  <si>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</si>
  <si>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</si>
  <si>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</si>
  <si>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</si>
  <si>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</si>
  <si>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</si>
  <si>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</si>
  <si>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</si>
  <si>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</si>
  <si>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</si>
  <si>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</si>
  <si>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</si>
  <si>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</si>
  <si>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</si>
  <si>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</si>
  <si>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</si>
  <si>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</si>
  <si>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</si>
  <si>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</si>
  <si>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</si>
  <si>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</si>
  <si>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</si>
  <si>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</si>
  <si>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</si>
  <si>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</si>
  <si>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</si>
  <si>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</si>
  <si>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</si>
  <si>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</si>
  <si>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</si>
  <si>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</si>
  <si>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</si>
  <si>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</si>
  <si>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</si>
  <si>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</si>
  <si>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</si>
  <si>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</si>
  <si>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</si>
  <si>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</si>
  <si>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</si>
  <si>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</si>
  <si>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</si>
  <si>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</si>
  <si>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</si>
  <si>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</si>
  <si>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</si>
  <si>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</si>
  <si>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</si>
  <si>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</si>
  <si>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</si>
  <si>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</si>
  <si>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</si>
  <si>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</si>
  <si>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</si>
  <si>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</si>
  <si>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</si>
  <si>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</si>
  <si>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</si>
  <si>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</si>
  <si>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</si>
  <si>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</si>
  <si>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</si>
  <si>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</si>
  <si>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</si>
  <si>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</si>
  <si>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</si>
  <si>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</si>
  <si>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</si>
  <si>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</si>
  <si>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</si>
  <si>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</si>
  <si>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</si>
  <si>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</si>
  <si>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</si>
  <si>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</si>
  <si>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</si>
  <si>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</si>
  <si>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</si>
  <si>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</si>
  <si>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</si>
  <si>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</si>
  <si>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</si>
  <si>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</si>
  <si>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</si>
  <si>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</si>
  <si>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</si>
  <si>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</si>
  <si>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</si>
  <si>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</si>
  <si>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</si>
  <si>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</si>
  <si>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</si>
  <si>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</si>
  <si>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</si>
  <si>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</si>
  <si>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</si>
  <si>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</si>
  <si>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</si>
  <si>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</si>
  <si>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</si>
  <si>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</si>
  <si>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</si>
  <si>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</si>
  <si>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</si>
  <si>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</si>
  <si>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</si>
  <si>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</si>
  <si>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</si>
  <si>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</si>
  <si>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</si>
  <si>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</si>
  <si>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</si>
  <si>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</si>
  <si>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</si>
  <si>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</si>
  <si>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</si>
  <si>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</si>
  <si>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</si>
  <si>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</si>
  <si>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</si>
  <si>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</si>
  <si>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</si>
  <si>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</si>
  <si>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</si>
  <si>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</si>
  <si>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</si>
  <si>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</si>
  <si>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</si>
  <si>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</si>
  <si>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</si>
  <si>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</si>
  <si>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</si>
  <si>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</si>
  <si>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</si>
  <si>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</si>
  <si>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</si>
  <si>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</si>
  <si>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</si>
  <si>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</si>
  <si>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</si>
  <si>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</si>
  <si>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</si>
  <si>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</si>
  <si>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</si>
  <si>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</si>
  <si>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</si>
  <si>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</si>
  <si>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</si>
  <si>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</si>
  <si>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</si>
  <si>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</si>
  <si>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</si>
  <si>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</si>
  <si>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</si>
  <si>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</si>
  <si>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</si>
  <si>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</si>
  <si>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</si>
  <si>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</si>
  <si>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</si>
  <si>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</si>
  <si>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</si>
  <si>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</si>
  <si>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</si>
  <si>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</si>
  <si>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</si>
  <si>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</si>
  <si>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</si>
  <si>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</si>
  <si>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</si>
  <si>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</si>
  <si>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</si>
  <si>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</si>
  <si>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</si>
  <si>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</si>
  <si>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</si>
  <si>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</si>
  <si>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</si>
  <si>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</si>
  <si>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</si>
  <si>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</si>
  <si>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</si>
  <si>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</si>
  <si>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</si>
  <si>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</si>
  <si>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</si>
  <si>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</si>
  <si>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</si>
  <si>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</si>
  <si>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</si>
  <si>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</si>
  <si>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</si>
  <si>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</si>
  <si>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</si>
  <si>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</si>
  <si>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</si>
  <si>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</si>
  <si>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</si>
  <si>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</si>
  <si>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</si>
  <si>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</si>
  <si>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</si>
  <si>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</si>
  <si>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</si>
  <si>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</si>
  <si>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</si>
  <si>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</si>
  <si>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</si>
  <si>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</si>
  <si>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</si>
  <si>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</si>
  <si>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</si>
  <si>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</si>
  <si>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</si>
  <si>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</si>
  <si>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</si>
  <si>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</si>
  <si>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</si>
  <si>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</si>
  <si>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</si>
  <si>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</si>
  <si>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</si>
  <si>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</si>
  <si>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</si>
  <si>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</si>
  <si>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</si>
  <si>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</si>
  <si>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</si>
  <si>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</si>
  <si>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</si>
  <si>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</si>
  <si>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</si>
  <si>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</si>
  <si>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</si>
  <si>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</si>
  <si>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</si>
  <si>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</si>
  <si>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</si>
  <si>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</si>
  <si>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</si>
  <si>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</si>
  <si>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</si>
  <si>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</si>
  <si>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</si>
  <si>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</si>
  <si>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</si>
  <si>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</si>
  <si>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</si>
  <si>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</si>
  <si>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</si>
  <si>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</si>
  <si>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</si>
  <si>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</si>
  <si>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</si>
  <si>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</si>
  <si>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</si>
  <si>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</si>
  <si>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</si>
  <si>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</si>
  <si>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</si>
  <si>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</si>
  <si>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</si>
  <si>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</si>
  <si>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</si>
  <si>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</si>
  <si>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</si>
  <si>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</si>
  <si>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</si>
  <si>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</si>
  <si>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</si>
  <si>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</si>
  <si>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</si>
  <si>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</si>
  <si>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</si>
  <si>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</si>
  <si>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</si>
  <si>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</si>
  <si>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</si>
  <si>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</si>
  <si>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</si>
  <si>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</si>
  <si>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</si>
  <si>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</si>
  <si>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</si>
  <si>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</si>
  <si>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</si>
  <si>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</si>
  <si>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</si>
  <si>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</si>
  <si>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</si>
  <si>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</si>
  <si>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</si>
  <si>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</si>
  <si>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</si>
  <si>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</si>
  <si>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</si>
  <si>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</si>
  <si>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</si>
  <si>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</si>
  <si>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</si>
  <si>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</si>
  <si>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</si>
  <si>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</si>
  <si>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</si>
  <si>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</si>
  <si>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</si>
  <si>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</si>
  <si>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</si>
  <si>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</si>
  <si>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</si>
  <si>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</si>
  <si>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</si>
  <si>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</si>
  <si>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</si>
  <si>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</si>
  <si>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</si>
  <si>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</si>
  <si>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</si>
  <si>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</si>
  <si>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</si>
  <si>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</si>
  <si>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</si>
  <si>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</si>
  <si>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</si>
  <si>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</si>
  <si>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</si>
  <si>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</si>
  <si>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</si>
  <si>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</si>
  <si>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</si>
  <si>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</si>
  <si>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</si>
  <si>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</si>
  <si>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</si>
  <si>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</si>
  <si>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</si>
  <si>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</si>
  <si>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</si>
  <si>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</si>
  <si>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</si>
  <si>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</si>
  <si>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</si>
  <si>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</si>
  <si>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</si>
  <si>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</si>
  <si>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</si>
  <si>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</si>
  <si>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</si>
  <si>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</si>
  <si>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</si>
  <si>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</si>
  <si>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</si>
  <si>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</si>
  <si>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</si>
  <si>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</si>
  <si>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</si>
  <si>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</si>
  <si>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</si>
  <si>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</si>
  <si>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</si>
  <si>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</si>
  <si>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</si>
  <si>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</si>
  <si>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</si>
  <si>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</si>
  <si>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</si>
  <si>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</si>
  <si>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</si>
  <si>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</si>
  <si>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</si>
  <si>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</si>
  <si>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</si>
  <si>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</si>
  <si>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</si>
  <si>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</si>
  <si>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</si>
  <si>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</si>
  <si>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</si>
  <si>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</si>
  <si>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</si>
  <si>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</si>
  <si>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</si>
  <si>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</si>
  <si>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</si>
  <si>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</si>
  <si>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</si>
  <si>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</si>
  <si>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</si>
  <si>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</si>
  <si>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</si>
  <si>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</si>
  <si>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</si>
  <si>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</si>
  <si>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</si>
  <si>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</si>
  <si>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</si>
  <si>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</si>
  <si>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</si>
  <si>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</si>
  <si>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</si>
  <si>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</si>
  <si>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</si>
  <si>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</si>
  <si>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</si>
  <si>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</si>
  <si>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</si>
  <si>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</si>
  <si>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</si>
  <si>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</si>
  <si>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</si>
  <si>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</si>
  <si>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</si>
  <si>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</si>
  <si>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</si>
  <si>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</si>
  <si>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</si>
  <si>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</si>
  <si>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</si>
  <si>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</si>
  <si>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</si>
  <si>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</si>
  <si>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</si>
  <si>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</si>
  <si>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</si>
  <si>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</si>
  <si>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</si>
  <si>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</si>
  <si>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</si>
  <si>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</si>
  <si>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</si>
  <si>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</si>
  <si>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</si>
  <si>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</si>
  <si>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</si>
  <si>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</si>
  <si>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</si>
  <si>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</si>
  <si>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</si>
  <si>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</si>
  <si>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</si>
  <si>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</si>
  <si>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</si>
  <si>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</si>
  <si>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</si>
  <si>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</si>
  <si>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</si>
  <si>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</si>
  <si>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</si>
  <si>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</si>
  <si>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</si>
  <si>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</si>
  <si>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</si>
  <si>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</si>
  <si>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</si>
  <si>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</si>
  <si>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</si>
  <si>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</si>
  <si>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</si>
  <si>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</si>
  <si>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</si>
  <si>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</si>
  <si>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</si>
  <si>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</si>
  <si>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</si>
  <si>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</si>
  <si>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</si>
  <si>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</si>
  <si>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</si>
  <si>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</si>
  <si>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</si>
  <si>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</si>
  <si>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</si>
  <si>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</si>
  <si>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</si>
  <si>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</si>
  <si>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</si>
  <si>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</si>
  <si>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</si>
  <si>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</si>
  <si>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</si>
  <si>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</si>
  <si>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</si>
  <si>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</si>
  <si>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</si>
  <si>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</si>
  <si>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</si>
  <si>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</si>
  <si>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</si>
  <si>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</si>
  <si>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</si>
  <si>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</si>
  <si>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</si>
  <si>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</si>
  <si>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</si>
  <si>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</si>
  <si>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</si>
  <si>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</si>
  <si>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</si>
  <si>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</si>
  <si>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</si>
  <si>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</si>
  <si>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</si>
  <si>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</si>
  <si>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</si>
  <si>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</si>
  <si>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</si>
  <si>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</si>
  <si>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</si>
  <si>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</si>
  <si>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</si>
  <si>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</si>
  <si>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</si>
  <si>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</si>
  <si>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</si>
  <si>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</si>
  <si>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</si>
  <si>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</si>
  <si>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</si>
  <si>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</si>
  <si>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</si>
  <si>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</si>
  <si>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</si>
  <si>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</si>
  <si>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</si>
  <si>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</si>
  <si>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</si>
  <si>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</si>
  <si>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</si>
  <si>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</si>
  <si>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</si>
  <si>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</si>
  <si>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</si>
  <si>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</si>
  <si>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</si>
  <si>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</si>
  <si>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</si>
  <si>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</si>
  <si>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</si>
  <si>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</si>
  <si>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</si>
  <si>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</si>
  <si>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</si>
  <si>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</si>
  <si>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</si>
  <si>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</si>
  <si>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</si>
  <si>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</si>
  <si>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</si>
  <si>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</si>
  <si>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</si>
  <si>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</si>
  <si>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</si>
  <si>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</si>
  <si>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</si>
  <si>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</si>
  <si>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</si>
  <si>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</si>
  <si>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</si>
  <si>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</si>
  <si>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</si>
  <si>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</si>
  <si>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</si>
  <si>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</si>
  <si>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</si>
  <si>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</si>
  <si>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</si>
  <si>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</si>
  <si>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</si>
  <si>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</si>
  <si>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</si>
  <si>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</si>
  <si>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</si>
  <si>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</si>
  <si>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</si>
  <si>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</si>
  <si>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</si>
  <si>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</si>
  <si>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</si>
  <si>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</si>
  <si>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</si>
  <si>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</si>
  <si>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</si>
  <si>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</si>
  <si>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</si>
  <si>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</si>
  <si>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</si>
  <si>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</si>
  <si>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</si>
  <si>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</si>
  <si>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</si>
  <si>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</si>
  <si>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</si>
  <si>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</si>
  <si>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</si>
  <si>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</si>
  <si>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</si>
  <si>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</si>
  <si>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</si>
  <si>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</si>
  <si>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</si>
  <si>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</si>
  <si>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</si>
  <si>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</si>
  <si>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</si>
  <si>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</si>
  <si>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</si>
  <si>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</si>
  <si>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</si>
  <si>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</si>
  <si>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</si>
  <si>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</si>
  <si>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</si>
  <si>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</si>
  <si>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</si>
  <si>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</si>
  <si>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</si>
  <si>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</si>
  <si>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</si>
  <si>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</si>
  <si>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</si>
  <si>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</si>
  <si>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</si>
  <si>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</si>
  <si>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</si>
  <si>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</si>
  <si>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</si>
  <si>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</si>
  <si>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</si>
  <si>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</si>
  <si>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</si>
  <si>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</si>
  <si>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</si>
  <si>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</si>
  <si>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</si>
  <si>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</si>
  <si>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</si>
  <si>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</si>
  <si>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</si>
  <si>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</si>
  <si>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</si>
  <si>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</si>
  <si>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</si>
  <si>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</si>
  <si>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</si>
  <si>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</si>
  <si>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</si>
  <si>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</si>
  <si>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</si>
  <si>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</si>
  <si>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</si>
  <si>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</si>
  <si>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</si>
  <si>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</si>
  <si>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</si>
  <si>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</si>
  <si>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</si>
  <si>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</si>
  <si>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</si>
  <si>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</si>
  <si>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</si>
  <si>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</si>
  <si>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</si>
  <si>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</si>
  <si>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</si>
  <si>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</si>
  <si>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</si>
  <si>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</si>
  <si>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</si>
  <si>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</si>
  <si>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</si>
  <si>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</si>
  <si>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</si>
  <si>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</si>
  <si>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</si>
  <si>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</si>
  <si>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</si>
  <si>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</si>
  <si>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</si>
  <si>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</si>
  <si>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</si>
  <si>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</si>
  <si>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</si>
  <si>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</si>
  <si>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</si>
  <si>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</si>
  <si>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</si>
  <si>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</si>
  <si>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</si>
  <si>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</si>
  <si>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</si>
  <si>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</si>
  <si>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</si>
  <si>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</si>
  <si>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</si>
  <si>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</si>
  <si>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</si>
  <si>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</si>
  <si>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</si>
  <si>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</si>
  <si>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</si>
  <si>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</si>
  <si>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</si>
  <si>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</si>
  <si>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</si>
  <si>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</si>
  <si>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</si>
  <si>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</si>
  <si>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</si>
  <si>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</si>
  <si>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</si>
  <si>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</si>
  <si>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</si>
  <si>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</si>
  <si>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</si>
  <si>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</si>
  <si>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</si>
  <si>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</si>
  <si>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</si>
  <si>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</si>
  <si>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</si>
  <si>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</si>
  <si>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</si>
  <si>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</si>
  <si>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</si>
  <si>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</si>
  <si>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</si>
  <si>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</si>
  <si>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</si>
  <si>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</si>
  <si>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</si>
  <si>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</si>
  <si>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</si>
  <si>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</si>
  <si>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</si>
  <si>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</si>
  <si>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</si>
  <si>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</si>
  <si>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</si>
  <si>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</si>
  <si>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</si>
  <si>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</si>
  <si>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</si>
  <si>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</si>
  <si>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</si>
  <si>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</si>
  <si>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</si>
  <si>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</si>
  <si>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</si>
  <si>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</si>
  <si>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</si>
  <si>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</si>
  <si>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</si>
  <si>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</si>
  <si>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</si>
  <si>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</si>
  <si>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</si>
  <si>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</si>
  <si>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</si>
  <si>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</si>
  <si>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</si>
  <si>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</si>
  <si>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</si>
  <si>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</si>
  <si>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</si>
  <si>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</si>
  <si>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</si>
  <si>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</si>
  <si>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</si>
  <si>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</si>
  <si>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</si>
  <si>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</si>
  <si>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</si>
  <si>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</si>
  <si>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</si>
  <si>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</si>
  <si>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</si>
  <si>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</si>
  <si>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</si>
  <si>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</si>
  <si>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</si>
  <si>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</si>
  <si>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</si>
  <si>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</si>
  <si>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</si>
  <si>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</si>
  <si>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</si>
  <si>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</si>
  <si>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</si>
  <si>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</si>
  <si>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</si>
  <si>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</si>
  <si>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</si>
  <si>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</si>
  <si>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</si>
  <si>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</si>
  <si>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</si>
  <si>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</si>
  <si>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</si>
  <si>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</si>
  <si>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</si>
  <si>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</si>
  <si>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</si>
  <si>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</si>
  <si>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</si>
  <si>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</si>
  <si>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</si>
  <si>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</si>
  <si>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</si>
  <si>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</si>
  <si>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</si>
  <si>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</si>
  <si>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</si>
  <si>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</si>
  <si>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</si>
  <si>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</si>
  <si>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</si>
  <si>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</si>
  <si>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</si>
  <si>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</si>
  <si>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</si>
  <si>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</si>
  <si>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</si>
  <si>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</si>
  <si>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</si>
  <si>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</si>
  <si>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</si>
  <si>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</si>
  <si>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</si>
  <si>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</si>
  <si>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</si>
  <si>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</si>
  <si>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</si>
  <si>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</si>
  <si>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</si>
  <si>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</si>
  <si>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</si>
  <si>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</si>
  <si>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</si>
  <si>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</si>
  <si>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</si>
  <si>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</si>
  <si>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</si>
  <si>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</si>
  <si>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</si>
  <si>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</si>
  <si>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</si>
  <si>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</si>
  <si>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</si>
  <si>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</si>
  <si>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</si>
  <si>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</si>
  <si>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</si>
  <si>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</si>
  <si>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</si>
  <si>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</si>
  <si>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</si>
  <si>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</si>
  <si>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</si>
  <si>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</si>
  <si>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</si>
  <si>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</si>
  <si>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</si>
  <si>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</si>
  <si>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</si>
  <si>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</si>
  <si>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</si>
  <si>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</si>
  <si>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</si>
  <si>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</si>
  <si>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</si>
  <si>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</si>
  <si>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</si>
  <si>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</si>
  <si>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</si>
  <si>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</si>
  <si>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</si>
  <si>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</si>
  <si>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</si>
  <si>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</si>
  <si>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</si>
  <si>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</si>
  <si>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</si>
  <si>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</si>
  <si>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</si>
  <si>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</si>
  <si>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</si>
  <si>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</si>
  <si>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</si>
  <si>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</si>
  <si>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</si>
  <si>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</si>
  <si>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</si>
  <si>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</si>
  <si>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</si>
  <si>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</si>
  <si>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</si>
  <si>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</si>
  <si>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</si>
  <si>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</si>
  <si>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</si>
  <si>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</si>
  <si>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</si>
  <si>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</si>
  <si>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</si>
  <si>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</si>
  <si>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</si>
  <si>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</si>
  <si>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</si>
  <si>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</si>
  <si>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</si>
  <si>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</si>
  <si>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</si>
  <si>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</si>
  <si>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</si>
  <si>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</si>
  <si>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</si>
  <si>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</si>
  <si>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</si>
  <si>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</si>
  <si>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</si>
  <si>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</si>
  <si>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</si>
  <si>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</si>
  <si>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</si>
  <si>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</si>
  <si>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</si>
  <si>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</si>
  <si>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</si>
  <si>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</si>
  <si>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</si>
  <si>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</si>
  <si>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</si>
  <si>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</si>
  <si>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</si>
  <si>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</si>
  <si>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</si>
  <si>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</si>
  <si>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</si>
  <si>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</si>
  <si>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</si>
  <si>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</si>
  <si>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</si>
  <si>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</si>
  <si>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</si>
  <si>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</si>
  <si>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</si>
  <si>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</si>
  <si>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</si>
  <si>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</si>
  <si>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</si>
  <si>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</si>
  <si>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</si>
  <si>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</si>
  <si>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</si>
  <si>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</si>
  <si>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</si>
  <si>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</si>
  <si>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</si>
  <si>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</si>
  <si>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</si>
  <si>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</si>
  <si>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</si>
  <si>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</si>
  <si>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</si>
  <si>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</si>
  <si>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</si>
  <si>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</si>
  <si>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</si>
  <si>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</si>
  <si>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</si>
  <si>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</si>
  <si>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</si>
  <si>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</si>
  <si>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</si>
  <si>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</si>
  <si>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</si>
  <si>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</si>
  <si>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</si>
  <si>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</si>
  <si>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</si>
  <si>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</si>
  <si>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</si>
  <si>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</si>
  <si>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</si>
  <si>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</si>
  <si>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</si>
  <si>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</si>
  <si>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</si>
  <si>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</si>
  <si>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</si>
  <si>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</si>
  <si>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</si>
  <si>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</si>
  <si>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</si>
  <si>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</si>
  <si>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</si>
  <si>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</si>
  <si>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</si>
  <si>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</si>
  <si>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</si>
  <si>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</si>
  <si>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</si>
  <si>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</si>
  <si>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</si>
  <si>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</si>
  <si>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</si>
  <si>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</si>
  <si>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</si>
  <si>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</si>
  <si>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</si>
  <si>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</si>
  <si>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</si>
  <si>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</si>
  <si>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</si>
  <si>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</si>
  <si>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</si>
  <si>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</si>
  <si>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</si>
  <si>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</si>
  <si>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</si>
  <si>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</si>
  <si>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</si>
  <si>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</si>
  <si>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</si>
  <si>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</si>
  <si>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</si>
  <si>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</si>
  <si>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</si>
  <si>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</si>
  <si>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</si>
  <si>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</si>
  <si>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</si>
  <si>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</si>
  <si>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</si>
  <si>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</si>
  <si>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</si>
  <si>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</si>
  <si>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</si>
  <si>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</si>
  <si>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</si>
  <si>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</si>
  <si>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</si>
  <si>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</si>
  <si>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</si>
  <si>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</si>
  <si>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</si>
  <si>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</si>
  <si>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</si>
  <si>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</si>
  <si>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</si>
  <si>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</si>
  <si>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</si>
  <si>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</si>
  <si>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</si>
  <si>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</si>
  <si>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</si>
  <si>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</si>
  <si>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</si>
  <si>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</si>
  <si>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</si>
  <si>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</si>
  <si>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</si>
  <si>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</si>
  <si>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</si>
  <si>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</si>
  <si>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</si>
  <si>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</si>
  <si>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</si>
  <si>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</si>
  <si>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</si>
  <si>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</si>
  <si>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</si>
  <si>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</si>
  <si>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</si>
  <si>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</si>
  <si>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</si>
  <si>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</si>
  <si>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</si>
  <si>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</si>
  <si>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</si>
  <si>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</si>
  <si>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</si>
  <si>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</si>
  <si>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</si>
  <si>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</si>
  <si>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</si>
  <si>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</si>
  <si>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</si>
  <si>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</si>
  <si>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</si>
  <si>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</si>
  <si>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</si>
  <si>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</si>
  <si>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</si>
  <si>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</si>
  <si>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</si>
  <si>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</si>
  <si>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</si>
  <si>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</si>
  <si>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</si>
  <si>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</si>
  <si>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</si>
  <si>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</si>
  <si>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</si>
  <si>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</si>
  <si>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</si>
  <si>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</si>
  <si>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</si>
  <si>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</si>
  <si>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</si>
  <si>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</si>
  <si>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</si>
  <si>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</si>
  <si>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</si>
  <si>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</si>
  <si>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</si>
  <si>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</si>
  <si>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</si>
  <si>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</si>
  <si>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</si>
  <si>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</si>
  <si>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</si>
  <si>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</si>
  <si>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</si>
  <si>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</si>
  <si>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</si>
  <si>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</si>
  <si>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</si>
  <si>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</si>
  <si>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</si>
  <si>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</si>
  <si>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</si>
  <si>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</si>
  <si>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</si>
  <si>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</si>
  <si>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</si>
  <si>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</si>
  <si>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</si>
  <si>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</si>
  <si>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</si>
  <si>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</si>
  <si>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</si>
  <si>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</si>
  <si>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</si>
  <si>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</si>
  <si>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</si>
  <si>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</si>
  <si>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</si>
  <si>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</si>
  <si>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</si>
  <si>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</si>
  <si>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</si>
  <si>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</si>
  <si>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</si>
  <si>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</si>
  <si>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</si>
  <si>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</si>
  <si>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</si>
  <si>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</si>
  <si>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</si>
  <si>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</si>
  <si>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</si>
  <si>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</si>
  <si>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</si>
  <si>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</si>
  <si>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</si>
  <si>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</si>
  <si>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</si>
  <si>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</si>
  <si>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</si>
  <si>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</si>
  <si>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</si>
  <si>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</si>
  <si>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</si>
  <si>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</si>
  <si>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</si>
  <si>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</si>
  <si>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</si>
  <si>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</si>
  <si>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</si>
  <si>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</si>
  <si>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</si>
  <si>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</si>
  <si>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</si>
  <si>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</si>
  <si>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</si>
  <si>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</si>
  <si>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</si>
  <si>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</si>
  <si>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</si>
  <si>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</si>
  <si>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</si>
  <si>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</si>
  <si>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</si>
  <si>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</si>
  <si>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</si>
  <si>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</si>
  <si>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</si>
  <si>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</si>
  <si>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</si>
  <si>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</si>
  <si>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</si>
  <si>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</si>
  <si>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</si>
  <si>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</si>
  <si>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</si>
  <si>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</si>
  <si>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</si>
  <si>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</si>
  <si>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</si>
  <si>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</si>
  <si>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</si>
  <si>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</si>
  <si>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</si>
  <si>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</si>
  <si>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</si>
  <si>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</si>
  <si>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</si>
  <si>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</si>
  <si>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</si>
  <si>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</si>
  <si>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</si>
  <si>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</si>
  <si>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</si>
  <si>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</si>
  <si>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</si>
  <si>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</si>
  <si>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</si>
  <si>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</si>
  <si>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</si>
  <si>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</si>
  <si>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</si>
  <si>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</si>
  <si>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</si>
  <si>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</si>
  <si>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</si>
  <si>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</si>
  <si>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</si>
  <si>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</si>
  <si>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</si>
  <si>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</si>
  <si>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</si>
  <si>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</si>
  <si>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</si>
  <si>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</si>
  <si>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</si>
  <si>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</si>
  <si>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</si>
  <si>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</si>
  <si>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</si>
  <si>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</si>
  <si>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</si>
  <si>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</si>
  <si>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</si>
  <si>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</si>
  <si>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</si>
  <si>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</si>
  <si>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</si>
  <si>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</si>
  <si>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</si>
  <si>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</si>
  <si>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</si>
  <si>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</si>
  <si>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</si>
  <si>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</si>
  <si>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</si>
  <si>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</si>
  <si>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</si>
  <si>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</si>
  <si>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</si>
  <si>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</si>
  <si>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</si>
  <si>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</si>
  <si>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</si>
  <si>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</si>
  <si>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</si>
  <si>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</si>
  <si>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</si>
  <si>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</si>
  <si>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</si>
  <si>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</si>
  <si>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</si>
  <si>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</si>
  <si>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</si>
  <si>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</si>
  <si>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</si>
  <si>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</si>
  <si>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</si>
  <si>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</si>
  <si>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</si>
  <si>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</si>
  <si>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</si>
  <si>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</si>
  <si>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</si>
  <si>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</si>
  <si>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</si>
  <si>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</si>
  <si>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</si>
  <si>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</si>
  <si>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</si>
  <si>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</si>
  <si>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</si>
  <si>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</si>
  <si>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</si>
  <si>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</si>
  <si>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</si>
  <si>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</si>
  <si>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</si>
  <si>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</si>
  <si>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</si>
  <si>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</si>
  <si>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</si>
  <si>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</si>
  <si>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</si>
  <si>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</si>
  <si>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</si>
  <si>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</si>
  <si>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</si>
  <si>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</si>
  <si>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</si>
  <si>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</si>
  <si>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</si>
  <si>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</si>
  <si>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</si>
  <si>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</si>
  <si>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</si>
  <si>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</si>
  <si>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</si>
  <si>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</si>
  <si>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</si>
  <si>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</si>
  <si>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</si>
  <si>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</si>
  <si>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</si>
  <si>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</si>
  <si>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</si>
  <si>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</si>
  <si>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</si>
  <si>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</si>
  <si>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</si>
  <si>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</si>
  <si>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</si>
  <si>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</si>
  <si>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</si>
  <si>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</si>
  <si>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</si>
  <si>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</si>
  <si>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</si>
  <si>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</si>
  <si>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</si>
  <si>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</si>
  <si>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</si>
  <si>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</si>
  <si>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</si>
  <si>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</si>
  <si>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</si>
  <si>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</si>
  <si>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</si>
  <si>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</si>
  <si>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</si>
  <si>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</si>
  <si>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</si>
  <si>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</si>
  <si>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</si>
  <si>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</si>
  <si>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</si>
  <si>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</si>
  <si>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</si>
  <si>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</si>
  <si>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</si>
  <si>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</si>
  <si>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</si>
  <si>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</si>
  <si>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</si>
  <si>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</si>
  <si>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</si>
  <si>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</si>
  <si>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</si>
  <si>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</si>
  <si>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</si>
  <si>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</si>
  <si>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</si>
  <si>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</si>
  <si>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</si>
  <si>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</si>
  <si>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</si>
  <si>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</si>
  <si>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</si>
  <si>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</si>
  <si>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</si>
  <si>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</si>
  <si>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</si>
  <si>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</si>
  <si>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</si>
  <si>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</si>
  <si>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</si>
  <si>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</si>
  <si>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</si>
  <si>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</si>
  <si>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</si>
  <si>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</si>
  <si>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</si>
  <si>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</si>
  <si>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</si>
  <si>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</si>
  <si>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</si>
  <si>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</si>
  <si>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</si>
  <si>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</si>
  <si>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</si>
  <si>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</si>
  <si>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</si>
  <si>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</si>
  <si>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</si>
  <si>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</si>
  <si>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</si>
  <si>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</si>
  <si>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</si>
  <si>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</si>
  <si>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</si>
  <si>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</si>
  <si>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</si>
  <si>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</si>
  <si>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</si>
  <si>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</si>
  <si>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</si>
  <si>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</si>
  <si>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</si>
  <si>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</si>
  <si>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</si>
  <si>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</si>
  <si>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</si>
  <si>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</si>
  <si>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</si>
  <si>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</si>
  <si>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</si>
  <si>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</si>
  <si>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</si>
  <si>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</si>
  <si>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</si>
  <si>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</si>
  <si>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</si>
  <si>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</si>
  <si>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</si>
  <si>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</si>
  <si>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</si>
  <si>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</si>
  <si>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</si>
  <si>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</si>
  <si>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</si>
  <si>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</si>
  <si>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</si>
  <si>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</si>
  <si>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</si>
  <si>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</si>
  <si>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</si>
  <si>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</si>
  <si>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</si>
  <si>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</si>
  <si>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</si>
  <si>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</si>
  <si>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</si>
  <si>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</si>
  <si>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</si>
  <si>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</si>
  <si>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</si>
  <si>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</si>
  <si>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</si>
  <si>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</si>
  <si>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</si>
  <si>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</si>
  <si>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</si>
  <si>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</si>
  <si>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</si>
  <si>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</si>
  <si>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</si>
  <si>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</si>
  <si>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</si>
  <si>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</si>
  <si>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</si>
  <si>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</si>
  <si>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</si>
  <si>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</si>
  <si>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</si>
  <si>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</si>
  <si>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</si>
  <si>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</si>
  <si>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</si>
  <si>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</si>
  <si>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</si>
  <si>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</si>
  <si>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</si>
  <si>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</si>
  <si>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</si>
  <si>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</si>
  <si>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</si>
  <si>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</si>
  <si>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</si>
  <si>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</si>
  <si>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</si>
  <si>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</si>
  <si>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</si>
  <si>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</si>
  <si>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</si>
  <si>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</si>
  <si>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</si>
  <si>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</si>
  <si>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</si>
  <si>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</si>
  <si>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</si>
  <si>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</si>
  <si>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</si>
  <si>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</si>
  <si>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</si>
  <si>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</si>
  <si>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</si>
  <si>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</si>
  <si>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</si>
  <si>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</si>
  <si>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</si>
  <si>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</si>
  <si>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</si>
  <si>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</si>
  <si>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</si>
  <si>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</si>
  <si>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</si>
  <si>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</si>
  <si>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</si>
  <si>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</si>
  <si>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</si>
  <si>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</si>
  <si>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</si>
  <si>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</si>
  <si>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</si>
  <si>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</si>
  <si>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</si>
  <si>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</si>
  <si>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</si>
  <si>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</si>
  <si>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</si>
  <si>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</si>
  <si>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</si>
  <si>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</si>
  <si>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</si>
  <si>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</si>
  <si>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</si>
  <si>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</si>
  <si>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</si>
  <si>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</si>
  <si>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</si>
  <si>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</si>
  <si>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</si>
  <si>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</si>
  <si>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</si>
  <si>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</si>
  <si>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</si>
  <si>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</si>
  <si>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</si>
  <si>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</si>
  <si>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</si>
  <si>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</si>
  <si>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</si>
  <si>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</si>
  <si>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</si>
  <si>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</si>
  <si>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</si>
  <si>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</si>
  <si>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</si>
  <si>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</si>
  <si>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</si>
  <si>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</si>
  <si>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</si>
  <si>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</si>
  <si>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</si>
  <si>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</si>
  <si>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</si>
  <si>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</si>
  <si>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</si>
  <si>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</si>
  <si>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</si>
  <si>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</si>
  <si>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</si>
  <si>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</si>
  <si>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</si>
  <si>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</si>
  <si>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</si>
  <si>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</si>
  <si>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</si>
  <si>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</si>
  <si>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</si>
  <si>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</si>
  <si>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</si>
  <si>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</si>
  <si>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</si>
  <si>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</si>
  <si>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</si>
  <si>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</si>
  <si>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</si>
  <si>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</si>
  <si>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</si>
  <si>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</si>
  <si>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</si>
  <si>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</si>
  <si>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</si>
  <si>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</si>
  <si>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</si>
  <si>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</si>
  <si>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</si>
  <si>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</si>
  <si>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</si>
  <si>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</si>
  <si>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</si>
  <si>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</si>
  <si>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</si>
  <si>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</si>
  <si>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</si>
  <si>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</si>
  <si>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</si>
  <si>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</si>
  <si>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</si>
  <si>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</si>
  <si>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</si>
  <si>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</si>
  <si>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</si>
  <si>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</si>
  <si>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</si>
  <si>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</si>
  <si>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</si>
  <si>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</si>
  <si>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</si>
  <si>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</si>
  <si>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</si>
  <si>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</si>
  <si>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</si>
  <si>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</si>
  <si>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</si>
  <si>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</si>
  <si>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</si>
  <si>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</si>
  <si>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</si>
  <si>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</si>
  <si>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</si>
  <si>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</si>
  <si>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</si>
  <si>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</si>
  <si>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</si>
  <si>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</si>
  <si>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</si>
  <si>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</si>
  <si>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</si>
  <si>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</si>
  <si>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</si>
  <si>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</si>
  <si>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</si>
  <si>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</si>
  <si>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</si>
  <si>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</si>
  <si>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</si>
  <si>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</si>
  <si>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</si>
  <si>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</si>
  <si>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</si>
  <si>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</si>
  <si>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</si>
  <si>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</si>
  <si>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</si>
  <si>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</si>
  <si>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</si>
  <si>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</si>
  <si>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</si>
  <si>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</si>
  <si>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</si>
  <si>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</si>
  <si>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</si>
  <si>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</si>
  <si>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</si>
  <si>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</si>
  <si>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</si>
  <si>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</si>
  <si>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</si>
  <si>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</si>
  <si>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</si>
  <si>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</si>
  <si>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</si>
  <si>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</si>
  <si>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</si>
  <si>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</si>
  <si>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</si>
  <si>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</si>
  <si>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</si>
  <si>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</si>
  <si>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</si>
  <si>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</si>
  <si>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</si>
  <si>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</si>
  <si>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</si>
  <si>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</si>
  <si>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</si>
  <si>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</si>
  <si>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</si>
  <si>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</si>
  <si>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</si>
  <si>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</si>
  <si>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</si>
  <si>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</si>
  <si>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</si>
  <si>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</si>
  <si>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</si>
  <si>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</si>
  <si>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</si>
  <si>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</si>
  <si>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</si>
  <si>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</si>
  <si>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</si>
  <si>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</si>
  <si>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</si>
  <si>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</si>
  <si>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</si>
  <si>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</si>
  <si>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</si>
  <si>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</si>
  <si>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</si>
  <si>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</si>
  <si>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</si>
  <si>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</si>
  <si>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</si>
  <si>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</si>
  <si>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</si>
  <si>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</si>
  <si>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</si>
  <si>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</si>
  <si>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</si>
  <si>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</si>
  <si>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</si>
  <si>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</si>
  <si>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</si>
  <si>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</si>
  <si>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</si>
  <si>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</si>
  <si>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</si>
  <si>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</si>
  <si>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</si>
  <si>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</si>
  <si>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</si>
  <si>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</si>
  <si>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</si>
  <si>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</si>
  <si>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</si>
  <si>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</si>
  <si>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</si>
  <si>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</si>
  <si>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</si>
  <si>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</si>
  <si>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</si>
  <si>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</si>
  <si>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</si>
  <si>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</si>
  <si>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</si>
  <si>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</si>
  <si>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</si>
  <si>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</si>
  <si>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</si>
  <si>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</si>
  <si>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</si>
  <si>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</si>
  <si>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</si>
  <si>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</si>
  <si>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</si>
  <si>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</si>
  <si>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</si>
  <si>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</si>
  <si>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</si>
  <si>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</si>
  <si>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</si>
  <si>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</si>
  <si>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</si>
  <si>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</si>
  <si>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</si>
  <si>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</si>
  <si>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</si>
  <si>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</si>
  <si>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</si>
  <si>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</si>
  <si>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</si>
  <si>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</si>
  <si>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</si>
  <si>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</si>
  <si>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</si>
  <si>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</si>
  <si>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</si>
  <si>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</si>
  <si>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</si>
  <si>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</si>
  <si>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</si>
  <si>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</si>
  <si>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</si>
  <si>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</si>
  <si>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</si>
  <si>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</si>
  <si>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</si>
  <si>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</si>
  <si>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</si>
  <si>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</si>
  <si>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</si>
  <si>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</si>
  <si>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</si>
  <si>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</si>
  <si>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</si>
  <si>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</si>
  <si>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</si>
  <si>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</si>
  <si>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</si>
  <si>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</si>
  <si>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</si>
  <si>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</si>
  <si>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</si>
  <si>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</si>
  <si>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</si>
  <si>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</si>
  <si>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</si>
  <si>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</si>
  <si>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</si>
  <si>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</si>
  <si>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</si>
  <si>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</si>
  <si>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</si>
  <si>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</si>
  <si>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</si>
  <si>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</si>
  <si>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</si>
  <si>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</si>
  <si>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</si>
  <si>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</si>
  <si>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</si>
  <si>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</si>
  <si>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</si>
  <si>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</si>
  <si>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</si>
  <si>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</si>
  <si>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</si>
  <si>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</si>
  <si>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</si>
  <si>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</si>
  <si>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</si>
  <si>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</si>
  <si>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</si>
  <si>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</si>
  <si>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</si>
  <si>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</si>
  <si>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</si>
  <si>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</si>
  <si>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</si>
  <si>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</si>
  <si>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</si>
  <si>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</si>
  <si>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</si>
  <si>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</si>
  <si>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</si>
  <si>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</si>
  <si>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</si>
  <si>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</si>
  <si>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</si>
  <si>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</si>
  <si>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</si>
  <si>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</si>
  <si>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</si>
  <si>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</si>
  <si>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</si>
  <si>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</si>
  <si>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</si>
  <si>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</si>
  <si>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</si>
  <si>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</si>
  <si>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</si>
  <si>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</si>
  <si>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</si>
  <si>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</si>
  <si>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</si>
  <si>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</si>
  <si>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</si>
  <si>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</si>
  <si>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</si>
  <si>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</si>
  <si>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</si>
  <si>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</si>
  <si>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</si>
  <si>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</si>
  <si>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</si>
  <si>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</si>
  <si>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</si>
  <si>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</si>
  <si>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</si>
  <si>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</si>
  <si>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</si>
  <si>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</si>
  <si>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</si>
  <si>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</si>
  <si>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</si>
  <si>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</si>
  <si>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</si>
  <si>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</si>
  <si>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</si>
  <si>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</si>
  <si>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</si>
  <si>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</si>
  <si>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</si>
  <si>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</si>
  <si>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</si>
  <si>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</si>
  <si>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</si>
  <si>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</si>
  <si>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</si>
  <si>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</si>
  <si>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</si>
  <si>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</si>
  <si>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</si>
  <si>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</si>
  <si>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</si>
  <si>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</si>
  <si>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</si>
  <si>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</si>
  <si>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</si>
  <si>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</si>
  <si>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</si>
  <si>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</si>
  <si>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</si>
  <si>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</si>
  <si>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</si>
  <si>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</si>
  <si>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</si>
  <si>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</si>
  <si>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</si>
  <si>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</si>
  <si>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</si>
  <si>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</si>
  <si>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</si>
  <si>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</si>
  <si>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</si>
  <si>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</si>
  <si>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</si>
  <si>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</si>
  <si>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</si>
  <si>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</si>
  <si>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</si>
  <si>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</si>
  <si>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</si>
  <si>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</si>
  <si>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</si>
  <si>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</si>
  <si>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</si>
  <si>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</si>
  <si>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</si>
  <si>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</si>
  <si>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</si>
  <si>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</si>
  <si>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</si>
  <si>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</si>
  <si>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</si>
  <si>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</si>
  <si>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</si>
  <si>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</si>
  <si>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</si>
  <si>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</si>
  <si>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</si>
  <si>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</si>
  <si>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</si>
  <si>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</si>
  <si>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</si>
  <si>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</si>
  <si>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</si>
  <si>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</si>
  <si>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</si>
  <si>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</si>
  <si>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</si>
  <si>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</si>
  <si>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</si>
  <si>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</si>
  <si>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</si>
  <si>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</si>
  <si>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</si>
  <si>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</si>
  <si>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</si>
  <si>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</si>
  <si>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</si>
  <si>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</si>
  <si>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</si>
  <si>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</si>
  <si>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</si>
  <si>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</si>
  <si>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</si>
  <si>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</si>
  <si>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</si>
  <si>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</si>
  <si>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</si>
  <si>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</si>
  <si>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</si>
  <si>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</si>
  <si>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</si>
  <si>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</si>
  <si>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</si>
  <si>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</si>
  <si>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</si>
  <si>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</si>
  <si>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</si>
  <si>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</si>
  <si>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</si>
  <si>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</si>
  <si>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</si>
  <si>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</si>
  <si>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</si>
  <si>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</si>
  <si>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</si>
  <si>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</si>
  <si>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</si>
  <si>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</si>
  <si>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</si>
  <si>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</si>
  <si>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</si>
  <si>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</si>
  <si>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</si>
  <si>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</si>
  <si>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</si>
  <si>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</si>
  <si>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</si>
  <si>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</si>
  <si>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</si>
  <si>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</si>
  <si>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</si>
  <si>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</si>
  <si>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</si>
  <si>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</si>
  <si>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</si>
  <si>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</si>
  <si>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</si>
  <si>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</si>
  <si>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</si>
  <si>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</si>
  <si>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</si>
  <si>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</si>
  <si>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</si>
  <si>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</si>
  <si>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</si>
  <si>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</si>
  <si>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</si>
  <si>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</si>
  <si>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</si>
  <si>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</si>
  <si>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</si>
  <si>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</si>
  <si>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</si>
  <si>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</si>
  <si>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</si>
  <si>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</si>
  <si>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</si>
  <si>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</si>
  <si>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</si>
  <si>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</si>
  <si>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</si>
  <si>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</si>
  <si>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</si>
  <si>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</si>
  <si>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</si>
  <si>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</si>
  <si>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</si>
  <si>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</si>
  <si>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</si>
  <si>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</si>
  <si>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</si>
  <si>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</si>
  <si>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</si>
  <si>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</si>
  <si>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</si>
  <si>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</si>
  <si>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</si>
  <si>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</si>
  <si>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</si>
  <si>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</si>
  <si>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</si>
  <si>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</si>
  <si>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</si>
  <si>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</si>
  <si>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</si>
  <si>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</si>
  <si>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</si>
  <si>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</si>
  <si>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</si>
  <si>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</si>
  <si>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</si>
  <si>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</si>
  <si>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</si>
  <si>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</si>
  <si>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</si>
  <si>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</si>
  <si>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</si>
  <si>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</si>
  <si>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</si>
  <si>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</si>
  <si>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</si>
  <si>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</si>
  <si>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</si>
  <si>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</si>
  <si>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</si>
  <si>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</si>
  <si>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</si>
  <si>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</si>
  <si>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</si>
  <si>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</si>
  <si>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</si>
  <si>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</si>
  <si>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</si>
  <si>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</si>
  <si>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</si>
  <si>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</si>
  <si>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</si>
  <si>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</si>
  <si>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</si>
  <si>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</si>
  <si>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</si>
  <si>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</si>
  <si>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</si>
  <si>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</si>
  <si>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</si>
  <si>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</si>
  <si>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</si>
  <si>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</si>
  <si>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</si>
  <si>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</si>
  <si>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</si>
  <si>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</si>
  <si>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</si>
  <si>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</si>
  <si>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</si>
  <si>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</si>
  <si>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</si>
  <si>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</si>
  <si>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</si>
  <si>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</si>
  <si>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</si>
  <si>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</si>
  <si>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</si>
  <si>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</si>
  <si>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</si>
  <si>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</si>
  <si>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</si>
  <si>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</si>
  <si>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</si>
  <si>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</si>
  <si>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</si>
  <si>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</si>
  <si>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</si>
  <si>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</si>
  <si>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</si>
  <si>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</si>
  <si>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</si>
  <si>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</si>
  <si>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</si>
  <si>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</si>
  <si>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</si>
  <si>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</si>
  <si>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</si>
  <si>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</si>
  <si>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</si>
  <si>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</si>
  <si>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</si>
  <si>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</si>
  <si>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</si>
  <si>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</si>
  <si>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</si>
  <si>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</si>
  <si>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</si>
  <si>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</si>
  <si>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</si>
  <si>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</si>
  <si>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</si>
  <si>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</si>
  <si>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</si>
  <si>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</si>
  <si>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</si>
  <si>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</si>
  <si>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</si>
  <si>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</si>
  <si>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</si>
  <si>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</si>
  <si>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</si>
  <si>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</si>
  <si>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</si>
  <si>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</si>
  <si>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</si>
  <si>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</si>
  <si>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</si>
  <si>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</si>
  <si>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</si>
  <si>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</si>
  <si>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</si>
  <si>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</si>
  <si>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</si>
  <si>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</si>
  <si>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</si>
  <si>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</si>
  <si>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</si>
  <si>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</si>
  <si>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</si>
  <si>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</si>
  <si>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</si>
  <si>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</si>
  <si>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</si>
  <si>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</si>
  <si>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</si>
  <si>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</si>
  <si>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</si>
  <si>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</si>
  <si>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</si>
  <si>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</si>
  <si>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</si>
  <si>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</si>
  <si>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</si>
  <si>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</si>
  <si>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</si>
  <si>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</si>
  <si>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</si>
  <si>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</si>
  <si>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</si>
  <si>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</si>
  <si>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</si>
  <si>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</si>
  <si>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</si>
  <si>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</si>
  <si>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</si>
  <si>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</si>
  <si>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</si>
  <si>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</si>
  <si>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</si>
  <si>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</si>
  <si>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</si>
  <si>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</si>
  <si>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</si>
  <si>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</si>
  <si>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</si>
  <si>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</si>
  <si>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</si>
  <si>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</si>
  <si>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</si>
  <si>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</si>
  <si>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</si>
  <si>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</si>
  <si>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</si>
  <si>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</si>
  <si>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</si>
  <si>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</si>
  <si>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</si>
  <si>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</si>
  <si>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</si>
  <si>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</si>
  <si>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</si>
  <si>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</si>
  <si>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</si>
  <si>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</si>
  <si>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</si>
  <si>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</si>
  <si>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</si>
  <si>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</si>
  <si>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</si>
  <si>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</si>
  <si>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</si>
  <si>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</si>
  <si>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</si>
  <si>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</si>
  <si>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</si>
  <si>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</si>
  <si>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</si>
  <si>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</si>
  <si>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</si>
  <si>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</si>
  <si>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</si>
  <si>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</si>
  <si>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</si>
  <si>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</si>
  <si>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</si>
  <si>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</si>
  <si>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</si>
  <si>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</si>
  <si>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</si>
  <si>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</si>
  <si>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</si>
  <si>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</si>
  <si>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</si>
  <si>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</si>
  <si>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</si>
  <si>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</si>
  <si>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</si>
  <si>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</si>
  <si>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</si>
  <si>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</si>
  <si>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</si>
  <si>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</si>
  <si>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</si>
  <si>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</si>
  <si>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</si>
  <si>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</si>
  <si>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</si>
  <si>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</si>
  <si>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</si>
  <si>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</si>
  <si>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</si>
  <si>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</si>
  <si>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</si>
  <si>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</si>
  <si>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</si>
  <si>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</si>
  <si>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</si>
  <si>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</si>
  <si>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</si>
  <si>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</si>
  <si>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</si>
  <si>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</si>
  <si>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</si>
  <si>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</si>
  <si>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</si>
  <si>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</si>
  <si>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</si>
  <si>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</si>
  <si>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</si>
  <si>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</si>
  <si>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</si>
  <si>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</si>
  <si>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</si>
  <si>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</si>
  <si>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</si>
  <si>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</si>
  <si>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</si>
  <si>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</si>
  <si>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</si>
  <si>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</si>
  <si>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</si>
  <si>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</si>
  <si>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</si>
  <si>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</si>
  <si>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</si>
  <si>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</si>
  <si>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</si>
  <si>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</si>
  <si>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</si>
  <si>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</si>
  <si>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</si>
  <si>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</si>
  <si>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</si>
  <si>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</si>
  <si>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</si>
  <si>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</si>
  <si>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</si>
  <si>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</si>
  <si>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</si>
  <si>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</si>
  <si>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</si>
  <si>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</si>
  <si>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</si>
  <si>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</si>
  <si>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</si>
  <si>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</si>
  <si>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</si>
  <si>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</si>
  <si>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</si>
  <si>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</si>
  <si>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</si>
  <si>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</si>
  <si>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</si>
  <si>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</si>
  <si>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</si>
  <si>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</si>
  <si>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</si>
  <si>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</si>
  <si>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</si>
  <si>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</si>
  <si>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</si>
  <si>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</si>
  <si>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</si>
  <si>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</si>
  <si>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</si>
  <si>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</si>
  <si>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</si>
  <si>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</si>
  <si>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</si>
  <si>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</si>
  <si>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</si>
  <si>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</si>
  <si>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</si>
  <si>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</si>
  <si>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</si>
  <si>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</si>
  <si>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</si>
  <si>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</si>
  <si>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</si>
  <si>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</si>
  <si>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</si>
  <si>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</si>
  <si>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</si>
  <si>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</si>
  <si>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</si>
  <si>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</si>
  <si>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</si>
  <si>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</si>
  <si>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</si>
  <si>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</si>
  <si>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</si>
  <si>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</si>
  <si>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</si>
  <si>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</si>
  <si>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</si>
  <si>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</si>
  <si>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</si>
  <si>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</si>
  <si>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</si>
  <si>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</si>
  <si>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</si>
  <si>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</si>
  <si>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</si>
  <si>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</si>
  <si>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</si>
  <si>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</si>
  <si>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</si>
  <si>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</si>
  <si>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</si>
  <si>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</si>
  <si>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</si>
  <si>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</si>
  <si>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</si>
  <si>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</si>
  <si>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</si>
  <si>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</si>
  <si>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</si>
  <si>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</si>
  <si>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</si>
  <si>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</si>
  <si>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</si>
  <si>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</si>
  <si>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</si>
  <si>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</si>
  <si>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</si>
  <si>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</si>
  <si>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</si>
  <si>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</si>
  <si>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</si>
  <si>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</si>
  <si>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</si>
  <si>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</si>
  <si>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</si>
  <si>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</si>
  <si>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</si>
  <si>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</si>
  <si>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</si>
  <si>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</si>
  <si>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</si>
  <si>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</si>
  <si>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</si>
  <si>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</si>
  <si>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</si>
  <si>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</si>
  <si>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</si>
  <si>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</si>
  <si>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</si>
  <si>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</si>
  <si>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</si>
  <si>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</si>
  <si>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</si>
  <si>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</si>
  <si>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</si>
  <si>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</si>
  <si>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</si>
  <si>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</si>
  <si>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</si>
  <si>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</si>
  <si>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</si>
  <si>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</si>
  <si>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</si>
  <si>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</si>
  <si>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</si>
  <si>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</si>
  <si>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</si>
  <si>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</si>
  <si>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</si>
  <si>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</si>
  <si>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</si>
  <si>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</si>
  <si>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</si>
  <si>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</si>
  <si>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</si>
  <si>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</si>
  <si>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</si>
  <si>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</si>
  <si>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</si>
  <si>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</si>
  <si>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</si>
  <si>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</si>
  <si>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</si>
  <si>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</si>
  <si>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</si>
  <si>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</si>
  <si>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</si>
  <si>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</si>
  <si>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</si>
  <si>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</si>
  <si>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</si>
  <si>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</si>
  <si>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</si>
  <si>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</si>
  <si>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</si>
  <si>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</si>
  <si>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</si>
  <si>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</si>
  <si>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</si>
  <si>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</si>
  <si>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</si>
  <si>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</si>
  <si>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</si>
  <si>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</si>
  <si>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</si>
  <si>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</si>
  <si>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</si>
  <si>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</si>
  <si>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</si>
  <si>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</si>
  <si>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</si>
  <si>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</si>
  <si>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</si>
  <si>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</si>
  <si>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</si>
  <si>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</si>
  <si>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</si>
  <si>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</si>
  <si>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</si>
  <si>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</si>
  <si>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</si>
  <si>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</si>
  <si>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</si>
  <si>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</si>
  <si>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</si>
  <si>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</si>
  <si>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</si>
  <si>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</si>
  <si>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</si>
  <si>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</si>
  <si>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</si>
  <si>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</si>
  <si>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</si>
  <si>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</si>
  <si>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</si>
  <si>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</si>
  <si>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</si>
  <si>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</si>
  <si>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</si>
  <si>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</si>
  <si>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</si>
  <si>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</si>
  <si>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</si>
  <si>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</si>
  <si>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</si>
  <si>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</si>
  <si>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</si>
  <si>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</si>
  <si>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</si>
  <si>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</si>
  <si>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</si>
  <si>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</si>
  <si>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</si>
  <si>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</si>
  <si>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</si>
  <si>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</si>
  <si>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</si>
  <si>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</si>
  <si>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</si>
  <si>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</si>
  <si>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</si>
  <si>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</si>
  <si>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</si>
  <si>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</si>
  <si>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</si>
  <si>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</si>
  <si>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</si>
  <si>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</si>
  <si>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</si>
  <si>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</si>
  <si>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</si>
  <si>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</si>
  <si>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</si>
  <si>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</si>
  <si>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</si>
  <si>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</si>
  <si>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</si>
  <si>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</si>
  <si>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</si>
  <si>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</si>
  <si>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</si>
  <si>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</si>
  <si>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</si>
  <si>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</si>
  <si>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</si>
  <si>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</si>
  <si>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</si>
  <si>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</si>
  <si>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</si>
  <si>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</si>
  <si>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</si>
  <si>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</si>
  <si>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</si>
  <si>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</si>
  <si>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</si>
  <si>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</si>
  <si>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</si>
  <si>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</si>
  <si>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</si>
  <si>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</si>
  <si>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</si>
  <si>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</si>
  <si>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</si>
  <si>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</si>
  <si>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</si>
  <si>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</si>
  <si>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</si>
  <si>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</si>
  <si>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</si>
  <si>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</si>
  <si>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</si>
  <si>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</si>
  <si>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</si>
  <si>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</si>
  <si>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</si>
  <si>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</si>
  <si>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</si>
  <si>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</si>
  <si>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</si>
  <si>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</si>
  <si>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</si>
  <si>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</si>
  <si>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</si>
  <si>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</si>
  <si>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</si>
  <si>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</si>
  <si>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</si>
  <si>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</si>
  <si>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</si>
  <si>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</si>
  <si>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</si>
  <si>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</si>
  <si>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</si>
  <si>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</si>
  <si>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</si>
  <si>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</si>
  <si>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</si>
  <si>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</si>
  <si>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</si>
  <si>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</si>
  <si>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</si>
  <si>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</si>
  <si>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</si>
  <si>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</si>
  <si>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</si>
  <si>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</si>
  <si>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</si>
  <si>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</si>
  <si>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</si>
  <si>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</si>
  <si>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</si>
  <si>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</si>
  <si>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</si>
  <si>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</si>
  <si>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</si>
  <si>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</si>
  <si>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</si>
  <si>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</si>
  <si>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</si>
  <si>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</si>
  <si>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</si>
  <si>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</si>
  <si>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</si>
  <si>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</si>
  <si>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</si>
  <si>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</si>
  <si>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</si>
  <si>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</si>
  <si>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</si>
  <si>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</si>
  <si>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</si>
  <si>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</si>
  <si>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</si>
  <si>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</si>
  <si>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</si>
  <si>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</si>
  <si>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</si>
  <si>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</si>
  <si>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</si>
  <si>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</si>
  <si>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</si>
  <si>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</si>
  <si>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</si>
  <si>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</si>
  <si>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</si>
  <si>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</si>
  <si>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</si>
  <si>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</si>
  <si>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</si>
  <si>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</si>
  <si>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</si>
  <si>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</si>
  <si>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</si>
  <si>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</si>
  <si>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</si>
  <si>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</si>
  <si>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</si>
  <si>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</si>
  <si>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</si>
  <si>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</si>
  <si>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</si>
  <si>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</si>
  <si>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</si>
  <si>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</si>
  <si>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</si>
  <si>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</si>
  <si>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</si>
  <si>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</si>
  <si>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</si>
  <si>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</si>
  <si>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</si>
  <si>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</si>
  <si>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</si>
  <si>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</si>
  <si>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</si>
  <si>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</si>
  <si>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</si>
  <si>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</si>
  <si>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</si>
  <si>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</si>
  <si>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</si>
  <si>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</si>
  <si>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</si>
  <si>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</si>
  <si>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</si>
  <si>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</si>
  <si>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</si>
  <si>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</si>
  <si>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</si>
  <si>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</si>
  <si>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</si>
  <si>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</si>
  <si>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</si>
  <si>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</si>
  <si>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</si>
  <si>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</si>
  <si>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</si>
  <si>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</si>
  <si>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</si>
  <si>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</si>
  <si>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</si>
  <si>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</si>
  <si>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</si>
  <si>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</si>
  <si>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</si>
  <si>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</si>
  <si>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</si>
  <si>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</si>
  <si>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</si>
  <si>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</si>
  <si>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</si>
  <si>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</si>
  <si>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</si>
  <si>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</si>
  <si>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</si>
  <si>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</si>
  <si>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</si>
  <si>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</si>
  <si>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</si>
  <si>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</si>
  <si>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</si>
  <si>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</si>
  <si>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</si>
  <si>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</si>
  <si>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</si>
  <si>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</si>
  <si>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</si>
  <si>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</si>
  <si>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</si>
  <si>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</si>
  <si>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</si>
  <si>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</si>
  <si>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</si>
  <si>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</si>
  <si>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</si>
  <si>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</si>
  <si>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</si>
  <si>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</si>
  <si>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</si>
  <si>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</si>
  <si>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</si>
  <si>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</si>
  <si>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</si>
  <si>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</si>
  <si>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</si>
  <si>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</si>
  <si>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</si>
  <si>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</si>
  <si>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</si>
  <si>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</si>
  <si>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</si>
  <si>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</si>
  <si>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</si>
  <si>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</si>
  <si>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</si>
  <si>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</si>
  <si>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</si>
  <si>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</si>
  <si>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</si>
  <si>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</si>
  <si>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</si>
  <si>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</si>
  <si>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</si>
  <si>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</si>
  <si>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</si>
  <si>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</si>
  <si>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</si>
  <si>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</si>
  <si>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</si>
  <si>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</si>
  <si>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</si>
  <si>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</si>
  <si>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</si>
  <si>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</si>
  <si>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</si>
  <si>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</si>
  <si>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</si>
  <si>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</si>
  <si>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</si>
  <si>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</si>
  <si>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</si>
  <si>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</si>
  <si>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</si>
  <si>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</si>
  <si>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</si>
  <si>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</si>
  <si>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</si>
  <si>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</si>
  <si>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</si>
  <si>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</si>
  <si>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</si>
  <si>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</si>
  <si>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</si>
  <si>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</si>
  <si>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</si>
  <si>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</si>
  <si>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</si>
  <si>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</si>
  <si>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</si>
  <si>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</si>
  <si>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</si>
  <si>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</si>
  <si>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</si>
  <si>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</si>
  <si>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</si>
  <si>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</si>
  <si>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</si>
  <si>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</si>
  <si>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</si>
  <si>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</si>
  <si>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</si>
  <si>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</si>
  <si>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</si>
  <si>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</si>
  <si>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</si>
  <si>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</si>
  <si>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</si>
  <si>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</si>
  <si>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</si>
  <si>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</si>
  <si>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</si>
  <si>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</si>
  <si>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</si>
  <si>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</si>
  <si>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</si>
  <si>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</si>
  <si>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</si>
  <si>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</si>
  <si>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</si>
  <si>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</si>
  <si>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</si>
  <si>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</si>
  <si>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</si>
  <si>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</si>
  <si>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</si>
  <si>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</si>
  <si>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</si>
  <si>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</si>
  <si>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</si>
  <si>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</si>
  <si>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</si>
  <si>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</si>
  <si>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</si>
  <si>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</si>
  <si>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</si>
  <si>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</si>
  <si>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</si>
  <si>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</si>
  <si>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</si>
  <si>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</si>
  <si>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</si>
  <si>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</si>
  <si>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</si>
  <si>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</si>
  <si>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</si>
  <si>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</si>
  <si>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</si>
  <si>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</si>
  <si>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</si>
  <si>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</si>
  <si>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</si>
  <si>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</si>
  <si>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</si>
  <si>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</si>
  <si>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</si>
  <si>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</si>
  <si>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</si>
  <si>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</si>
  <si>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</si>
  <si>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</si>
  <si>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</si>
  <si>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</si>
  <si>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</si>
  <si>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</si>
  <si>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</si>
  <si>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</si>
  <si>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</si>
  <si>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</si>
  <si>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</si>
  <si>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</si>
  <si>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</si>
  <si>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</si>
  <si>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</si>
  <si>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</si>
  <si>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</si>
  <si>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</si>
  <si>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</si>
  <si>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</si>
  <si>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</si>
  <si>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</si>
  <si>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</si>
  <si>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</si>
  <si>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</si>
  <si>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</si>
  <si>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</si>
  <si>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</si>
  <si>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</si>
  <si>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</si>
  <si>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</si>
  <si>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</si>
  <si>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</si>
  <si>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</si>
  <si>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</si>
  <si>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</si>
  <si>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</si>
  <si>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</si>
  <si>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</si>
  <si>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</si>
  <si>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</si>
  <si>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</si>
  <si>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</si>
  <si>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</si>
  <si>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</si>
  <si>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</si>
  <si>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</si>
  <si>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</si>
  <si>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</si>
  <si>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</si>
  <si>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</si>
  <si>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</si>
  <si>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</si>
  <si>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</si>
  <si>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</si>
  <si>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</si>
  <si>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</si>
  <si>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</si>
  <si>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</si>
  <si>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</si>
  <si>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</si>
  <si>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</si>
  <si>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</si>
  <si>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</si>
  <si>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</si>
  <si>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</si>
  <si>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</si>
  <si>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</si>
  <si>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</si>
  <si>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</si>
  <si>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</si>
  <si>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</si>
  <si>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</si>
  <si>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</si>
  <si>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</si>
  <si>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</si>
  <si>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</si>
  <si>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</si>
  <si>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</si>
  <si>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</si>
  <si>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</si>
  <si>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</si>
  <si>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</si>
  <si>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</si>
  <si>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</si>
  <si>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</si>
  <si>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</si>
  <si>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</si>
  <si>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</si>
  <si>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</si>
  <si>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</si>
  <si>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</si>
  <si>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</si>
  <si>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</si>
  <si>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</si>
  <si>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</si>
  <si>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</si>
  <si>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</si>
  <si>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</si>
  <si>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</si>
  <si>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</si>
  <si>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</si>
  <si>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</si>
  <si>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</si>
  <si>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</si>
  <si>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</si>
  <si>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</si>
  <si>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</si>
  <si>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</si>
  <si>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</si>
  <si>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</si>
  <si>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</si>
  <si>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</si>
  <si>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</si>
  <si>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</si>
  <si>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</si>
  <si>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</si>
  <si>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</si>
  <si>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</si>
  <si>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</si>
  <si>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</si>
  <si>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</si>
  <si>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</si>
  <si>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</si>
  <si>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</si>
  <si>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</si>
  <si>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</si>
  <si>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</si>
  <si>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</si>
  <si>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</si>
  <si>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</si>
  <si>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</si>
  <si>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</si>
  <si>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</si>
  <si>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</si>
  <si>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</si>
  <si>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</si>
  <si>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</si>
  <si>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</si>
  <si>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</si>
  <si>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</si>
  <si>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</si>
  <si>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</si>
  <si>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</si>
  <si>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</si>
  <si>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</si>
  <si>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</si>
  <si>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</si>
  <si>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</si>
  <si>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</si>
  <si>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</si>
  <si>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</si>
  <si>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</si>
  <si>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</si>
  <si>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</si>
  <si>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</si>
  <si>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</si>
  <si>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</si>
  <si>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</si>
  <si>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</si>
  <si>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</si>
  <si>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</si>
  <si>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</si>
  <si>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</si>
  <si>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</si>
  <si>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</si>
  <si>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</si>
  <si>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</si>
  <si>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</si>
  <si>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</si>
  <si>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</si>
  <si>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</si>
  <si>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</si>
  <si>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</si>
  <si>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</si>
  <si>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</si>
  <si>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</si>
  <si>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</si>
  <si>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</si>
  <si>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</si>
  <si>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</si>
  <si>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</si>
  <si>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</si>
  <si>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</si>
  <si>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</si>
  <si>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</si>
  <si>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</si>
  <si>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</si>
  <si>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</si>
  <si>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</si>
  <si>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</si>
  <si>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</si>
  <si>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</si>
  <si>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</si>
  <si>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</si>
  <si>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</si>
  <si>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</si>
  <si>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</si>
  <si>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</si>
  <si>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</si>
  <si>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</si>
  <si>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</si>
  <si>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</si>
  <si>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</si>
  <si>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</si>
  <si>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</si>
  <si>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</si>
  <si>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</si>
  <si>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</si>
  <si>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</si>
  <si>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</si>
  <si>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</si>
  <si>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</si>
  <si>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</si>
  <si>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</si>
  <si>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</si>
  <si>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</si>
  <si>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</si>
  <si>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</si>
  <si>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</si>
  <si>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</si>
  <si>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</si>
  <si>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</si>
  <si>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</si>
  <si>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</si>
  <si>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</si>
  <si>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</si>
  <si>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</si>
  <si>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</si>
  <si>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</si>
  <si>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</si>
  <si>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</si>
  <si>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</si>
  <si>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</si>
  <si>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</si>
  <si>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</si>
  <si>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</si>
  <si>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</si>
  <si>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</si>
  <si>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</si>
  <si>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</si>
  <si>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</si>
  <si>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</si>
  <si>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</si>
  <si>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</si>
  <si>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</si>
  <si>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</si>
  <si>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</si>
  <si>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</si>
  <si>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</si>
  <si>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</si>
  <si>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</si>
  <si>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</si>
  <si>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</si>
  <si>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</si>
  <si>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</si>
  <si>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</si>
  <si>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</si>
  <si>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</si>
  <si>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</si>
  <si>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</si>
  <si>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</si>
  <si>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</si>
  <si>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</si>
  <si>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</si>
  <si>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</si>
  <si>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</si>
  <si>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</si>
  <si>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</si>
  <si>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</si>
  <si>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</si>
  <si>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</si>
  <si>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</si>
  <si>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</si>
  <si>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</si>
  <si>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</si>
  <si>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</si>
  <si>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</si>
  <si>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</si>
  <si>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</si>
  <si>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</si>
  <si>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</si>
  <si>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</si>
  <si>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</si>
  <si>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</si>
  <si>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</si>
  <si>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</si>
  <si>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</si>
  <si>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</si>
  <si>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</si>
  <si>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</si>
  <si>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</si>
  <si>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</si>
  <si>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</si>
  <si>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</si>
  <si>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</si>
  <si>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</si>
  <si>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</si>
  <si>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</si>
  <si>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</si>
  <si>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</si>
  <si>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</si>
  <si>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</si>
  <si>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</si>
  <si>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</si>
  <si>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</si>
  <si>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</si>
  <si>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</si>
  <si>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</si>
  <si>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</si>
  <si>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</si>
  <si>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</si>
  <si>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</si>
  <si>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</si>
  <si>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</si>
  <si>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</si>
  <si>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</si>
  <si>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</si>
  <si>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</si>
  <si>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</si>
  <si>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</si>
  <si>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</si>
  <si>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</si>
  <si>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</si>
  <si>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</si>
  <si>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</si>
  <si>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</si>
  <si>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</si>
  <si>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</si>
  <si>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</si>
  <si>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</si>
  <si>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</si>
  <si>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</si>
  <si>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</si>
  <si>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</si>
  <si>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</si>
  <si>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</si>
  <si>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</si>
  <si>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</si>
  <si>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</si>
  <si>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</si>
  <si>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</si>
  <si>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</si>
  <si>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</si>
  <si>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</si>
  <si>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</si>
  <si>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</si>
  <si>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</si>
  <si>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</si>
  <si>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</si>
  <si>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</si>
  <si>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</si>
  <si>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</si>
  <si>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</si>
  <si>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</si>
  <si>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</si>
  <si>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</si>
  <si>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</si>
  <si>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</si>
  <si>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</si>
  <si>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</si>
  <si>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</si>
  <si>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</si>
  <si>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</si>
  <si>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</si>
  <si>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</si>
  <si>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</si>
  <si>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</si>
  <si>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</si>
  <si>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</si>
  <si>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</si>
  <si>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</si>
  <si>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</si>
  <si>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</si>
  <si>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</si>
  <si>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</si>
  <si>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</si>
  <si>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</si>
  <si>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</si>
  <si>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</si>
  <si>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</si>
  <si>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</si>
  <si>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</si>
  <si>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</si>
  <si>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</si>
  <si>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</si>
  <si>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</si>
  <si>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</si>
  <si>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</si>
  <si>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</si>
  <si>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</si>
  <si>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</si>
  <si>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</si>
  <si>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</si>
  <si>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</si>
  <si>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</si>
  <si>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</si>
  <si>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</si>
  <si>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</si>
  <si>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</si>
  <si>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</si>
  <si>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</si>
  <si>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</si>
  <si>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</si>
  <si>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</si>
  <si>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</si>
  <si>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</si>
  <si>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</si>
  <si>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</si>
  <si>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</si>
  <si>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</si>
  <si>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</si>
  <si>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</si>
  <si>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</si>
  <si>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</si>
  <si>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</si>
  <si>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</si>
  <si>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</si>
  <si>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</si>
  <si>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</si>
  <si>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</si>
  <si>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</si>
  <si>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</si>
  <si>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</si>
  <si>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</si>
  <si>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</si>
  <si>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</si>
  <si>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</si>
  <si>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</si>
  <si>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</si>
  <si>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</si>
  <si>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</si>
  <si>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</si>
  <si>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</si>
  <si>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</si>
  <si>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</si>
  <si>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</si>
  <si>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</si>
  <si>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</si>
  <si>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</si>
  <si>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</si>
  <si>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</si>
  <si>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</si>
  <si>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</si>
  <si>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</si>
  <si>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</si>
  <si>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</si>
  <si>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</si>
  <si>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</si>
  <si>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</si>
  <si>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</si>
  <si>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</si>
  <si>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</si>
  <si>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</si>
  <si>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</si>
  <si>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</si>
  <si>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</si>
  <si>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</si>
  <si>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</si>
  <si>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</si>
  <si>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</si>
  <si>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</si>
  <si>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</si>
  <si>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</si>
  <si>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</si>
  <si>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</si>
  <si>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</si>
  <si>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</si>
  <si>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</si>
  <si>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</si>
  <si>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</si>
  <si>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</si>
  <si>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</si>
  <si>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</si>
  <si>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</si>
  <si>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</si>
  <si>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</si>
  <si>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</si>
  <si>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</si>
  <si>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</si>
  <si>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</si>
  <si>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</si>
  <si>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</si>
  <si>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</si>
  <si>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</si>
  <si>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</si>
  <si>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</si>
  <si>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</si>
  <si>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</si>
  <si>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</si>
  <si>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</si>
  <si>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</si>
  <si>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</si>
  <si>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</si>
  <si>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</si>
  <si>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</si>
  <si>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</si>
  <si>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</si>
  <si>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</si>
  <si>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</si>
  <si>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</si>
  <si>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</si>
  <si>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</si>
  <si>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</si>
  <si>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</si>
  <si>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</si>
  <si>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</si>
  <si>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</si>
  <si>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</si>
  <si>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</si>
  <si>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</si>
  <si>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</si>
  <si>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</si>
  <si>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</si>
  <si>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</si>
  <si>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</si>
  <si>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</si>
  <si>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</si>
  <si>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</si>
  <si>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</si>
  <si>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</si>
  <si>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</si>
  <si>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</si>
  <si>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</si>
  <si>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</si>
  <si>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</si>
  <si>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</si>
  <si>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</si>
  <si>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</si>
  <si>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</si>
  <si>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</si>
  <si>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</si>
  <si>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</si>
  <si>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</si>
  <si>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</si>
  <si>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</si>
  <si>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</si>
  <si>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</si>
  <si>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</si>
  <si>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</si>
  <si>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</si>
  <si>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</si>
  <si>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</si>
  <si>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</si>
  <si>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</si>
  <si>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</si>
  <si>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</si>
  <si>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</si>
  <si>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</si>
  <si>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</si>
  <si>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</si>
  <si>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</si>
  <si>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</si>
  <si>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</si>
  <si>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</si>
  <si>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</si>
  <si>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</si>
  <si>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</si>
  <si>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</si>
  <si>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</si>
  <si>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</si>
  <si>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</si>
  <si>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</si>
  <si>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</si>
  <si>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</si>
  <si>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</si>
  <si>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</si>
  <si>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</si>
  <si>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</si>
  <si>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</si>
  <si>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</si>
  <si>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</si>
  <si>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</si>
  <si>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</si>
  <si>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</si>
  <si>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</si>
  <si>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</si>
  <si>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</si>
  <si>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</si>
  <si>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</si>
  <si>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</si>
  <si>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</si>
  <si>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</si>
  <si>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</si>
  <si>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</si>
  <si>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</si>
  <si>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</si>
  <si>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</si>
  <si>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</si>
  <si>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</si>
  <si>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</si>
  <si>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</si>
  <si>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</si>
  <si>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</si>
  <si>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</si>
  <si>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</si>
  <si>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</si>
  <si>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</si>
  <si>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</si>
  <si>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</si>
  <si>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</si>
  <si>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</si>
  <si>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</si>
  <si>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</si>
  <si>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</si>
  <si>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</si>
  <si>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</si>
  <si>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</si>
  <si>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</si>
  <si>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</si>
  <si>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</si>
  <si>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</si>
  <si>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</si>
  <si>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</si>
  <si>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</si>
  <si>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</si>
  <si>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</si>
  <si>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</si>
  <si>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</si>
  <si>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</si>
  <si>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</si>
  <si>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</si>
  <si>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</si>
  <si>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</si>
  <si>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</si>
  <si>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</si>
  <si>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</si>
  <si>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</si>
  <si>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</si>
  <si>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</si>
  <si>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</si>
  <si>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</si>
  <si>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</si>
  <si>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</si>
  <si>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</si>
  <si>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</si>
  <si>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</si>
  <si>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</si>
  <si>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</si>
  <si>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</si>
  <si>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</si>
  <si>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</si>
  <si>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</si>
  <si>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</si>
  <si>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</si>
  <si>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</si>
  <si>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</si>
  <si>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</si>
  <si>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</si>
  <si>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</si>
  <si>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</si>
  <si>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</si>
  <si>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</si>
  <si>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</si>
  <si>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</si>
  <si>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</si>
  <si>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</si>
  <si>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</si>
  <si>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</si>
  <si>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</si>
  <si>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</si>
  <si>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</si>
  <si>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</si>
  <si>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</si>
  <si>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</si>
  <si>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</si>
  <si>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</si>
  <si>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</si>
  <si>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</si>
  <si>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</si>
  <si>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</si>
  <si>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</si>
  <si>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</si>
  <si>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</si>
  <si>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</si>
  <si>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</si>
  <si>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</si>
  <si>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</si>
  <si>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</si>
  <si>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</si>
  <si>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</si>
  <si>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</si>
  <si>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</si>
  <si>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</si>
  <si>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</si>
  <si>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</si>
  <si>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</si>
  <si>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</si>
  <si>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</si>
  <si>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</si>
  <si>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</si>
  <si>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</si>
  <si>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</si>
  <si>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</si>
  <si>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</si>
  <si>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</si>
  <si>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</si>
  <si>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</si>
  <si>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</si>
  <si>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</si>
  <si>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</si>
  <si>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</si>
  <si>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</si>
  <si>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</si>
  <si>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</si>
  <si>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</si>
  <si>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</si>
  <si>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</si>
  <si>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</si>
  <si>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</si>
  <si>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</si>
  <si>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</si>
  <si>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</si>
  <si>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</si>
  <si>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</si>
  <si>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</si>
  <si>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</si>
  <si>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</si>
  <si>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</si>
  <si>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</si>
  <si>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</si>
  <si>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</si>
  <si>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</si>
  <si>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</si>
  <si>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</si>
  <si>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</si>
  <si>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</si>
  <si>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</si>
  <si>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</si>
  <si>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</si>
  <si>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</si>
  <si>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</si>
  <si>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</si>
  <si>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</si>
  <si>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</si>
  <si>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</si>
  <si>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</si>
  <si>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</si>
  <si>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</si>
  <si>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</si>
  <si>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</si>
  <si>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</si>
  <si>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</si>
  <si>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</si>
  <si>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</si>
  <si>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</si>
  <si>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</si>
  <si>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</si>
  <si>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</si>
  <si>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</si>
  <si>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</si>
  <si>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</si>
  <si>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</si>
  <si>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</si>
  <si>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</si>
  <si>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</si>
  <si>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</si>
  <si>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</si>
  <si>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</si>
  <si>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</si>
  <si>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</si>
  <si>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</si>
  <si>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</si>
  <si>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</si>
  <si>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</si>
  <si>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</si>
  <si>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</si>
  <si>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</si>
  <si>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</si>
  <si>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</si>
  <si>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</si>
  <si>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</si>
  <si>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</si>
  <si>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</si>
  <si>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</si>
  <si>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</si>
  <si>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</si>
  <si>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</si>
  <si>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</si>
  <si>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</si>
  <si>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</si>
  <si>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</si>
  <si>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</si>
  <si>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</si>
  <si>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</si>
  <si>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</si>
  <si>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</si>
  <si>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</si>
  <si>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</si>
  <si>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</si>
  <si>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</si>
  <si>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</si>
  <si>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</si>
  <si>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</si>
  <si>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</si>
  <si>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</si>
  <si>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</si>
  <si>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</si>
  <si>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</si>
  <si>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</si>
  <si>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</si>
  <si>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</si>
  <si>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</si>
  <si>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</si>
  <si>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</si>
  <si>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</si>
  <si>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</si>
  <si>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</si>
  <si>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</si>
  <si>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</si>
  <si>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</si>
  <si>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</si>
  <si>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</si>
  <si>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</si>
  <si>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</si>
  <si>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</si>
  <si>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</si>
  <si>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</si>
  <si>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</si>
  <si>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</si>
  <si>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</si>
  <si>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</si>
  <si>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</si>
  <si>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</si>
  <si>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</si>
  <si>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</si>
  <si>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</si>
  <si>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</si>
  <si>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</si>
  <si>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</si>
  <si>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</si>
  <si>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</si>
  <si>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</si>
  <si>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</si>
  <si>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</si>
  <si>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</si>
  <si>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</si>
  <si>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</si>
  <si>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</si>
  <si>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</si>
  <si>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</si>
  <si>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</si>
  <si>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</si>
  <si>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</si>
  <si>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</si>
  <si>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</si>
  <si>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</si>
  <si>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</si>
  <si>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</si>
  <si>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</si>
  <si>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</si>
  <si>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</si>
  <si>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</si>
  <si>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</si>
  <si>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</si>
  <si>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</si>
  <si>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</si>
  <si>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</si>
  <si>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</si>
  <si>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</si>
  <si>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</si>
  <si>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</si>
  <si>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</si>
  <si>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</si>
  <si>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</si>
  <si>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</si>
  <si>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</si>
  <si>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</si>
  <si>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</si>
  <si>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</si>
  <si>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</si>
  <si>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</si>
  <si>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</si>
  <si>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</si>
  <si>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</si>
  <si>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</si>
  <si>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</si>
  <si>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</si>
  <si>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</si>
  <si>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</si>
  <si>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</si>
  <si>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</si>
  <si>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</si>
  <si>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</si>
  <si>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</si>
  <si>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</si>
  <si>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</si>
  <si>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</si>
  <si>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</si>
  <si>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</si>
  <si>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</si>
  <si>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</si>
  <si>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</si>
  <si>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</si>
  <si>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</si>
  <si>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</si>
  <si>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</si>
  <si>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</si>
  <si>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</si>
  <si>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</si>
  <si>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</si>
  <si>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</si>
  <si>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</si>
  <si>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</si>
  <si>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</si>
  <si>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</si>
  <si>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</si>
  <si>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</si>
  <si>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</si>
  <si>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</si>
  <si>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</si>
  <si>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</si>
  <si>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</si>
  <si>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</si>
  <si>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</si>
  <si>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</si>
  <si>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</si>
  <si>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</si>
  <si>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</si>
  <si>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</si>
  <si>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</si>
  <si>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</si>
  <si>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</si>
  <si>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</si>
  <si>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</si>
  <si>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</si>
  <si>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</si>
  <si>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</si>
  <si>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</si>
  <si>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</si>
  <si>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</si>
  <si>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</si>
  <si>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</si>
  <si>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</si>
  <si>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</si>
  <si>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</si>
  <si>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</si>
  <si>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</si>
  <si>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</si>
  <si>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</si>
  <si>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</si>
  <si>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</si>
  <si>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</si>
  <si>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</si>
  <si>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</si>
  <si>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</si>
  <si>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</si>
  <si>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</si>
  <si>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</si>
  <si>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</si>
  <si>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</si>
  <si>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</si>
  <si>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</si>
  <si>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</si>
  <si>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</si>
  <si>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</si>
  <si>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</si>
  <si>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</si>
  <si>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</si>
  <si>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</si>
  <si>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</si>
  <si>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</si>
  <si>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</si>
  <si>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</si>
  <si>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</si>
  <si>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</si>
  <si>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</si>
  <si>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</si>
  <si>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</si>
  <si>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</si>
  <si>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</si>
  <si>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</si>
  <si>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</si>
  <si>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</si>
  <si>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</si>
  <si>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</si>
  <si>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</si>
  <si>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</si>
  <si>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</si>
  <si>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</si>
  <si>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</si>
  <si>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</si>
  <si>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</si>
  <si>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</si>
  <si>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</si>
  <si>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</si>
  <si>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</si>
  <si>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</si>
  <si>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</si>
  <si>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</si>
  <si>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</si>
  <si>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</si>
  <si>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</si>
  <si>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</si>
  <si>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</si>
  <si>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</si>
  <si>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</si>
  <si>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</si>
  <si>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</si>
  <si>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</si>
  <si>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</si>
  <si>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</si>
  <si>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</si>
  <si>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</si>
  <si>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</si>
  <si>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</si>
  <si>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</si>
  <si>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</si>
  <si>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</si>
  <si>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</si>
  <si>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</si>
  <si>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</si>
  <si>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</si>
  <si>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</si>
  <si>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</si>
  <si>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</si>
  <si>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</si>
  <si>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</si>
  <si>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</si>
  <si>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</si>
  <si>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</si>
  <si>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</si>
  <si>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</si>
  <si>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</si>
  <si>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</si>
  <si>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</si>
  <si>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</si>
  <si>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</si>
  <si>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</si>
  <si>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</si>
  <si>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</si>
  <si>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</si>
  <si>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</si>
  <si>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</si>
  <si>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</si>
  <si>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</si>
  <si>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</si>
  <si>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</si>
  <si>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</si>
  <si>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</si>
  <si>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</si>
  <si>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</si>
  <si>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</si>
  <si>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</si>
  <si>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</si>
  <si>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</si>
  <si>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</si>
  <si>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</si>
  <si>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</si>
  <si>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</si>
  <si>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</si>
  <si>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</si>
  <si>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</si>
  <si>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</si>
  <si>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</si>
  <si>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</si>
  <si>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</si>
  <si>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</si>
  <si>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</si>
  <si>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</si>
  <si>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</si>
  <si>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</si>
  <si>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</si>
  <si>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</si>
  <si>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</si>
  <si>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</si>
  <si>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</si>
  <si>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</si>
  <si>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</si>
  <si>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</si>
  <si>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</si>
  <si>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</si>
  <si>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</si>
  <si>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</si>
  <si>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</si>
  <si>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</si>
  <si>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</si>
  <si>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</si>
  <si>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</si>
  <si>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</si>
  <si>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</si>
  <si>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</si>
  <si>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</si>
  <si>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</si>
  <si>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</si>
  <si>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</si>
  <si>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</si>
  <si>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</si>
  <si>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</si>
  <si>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</si>
  <si>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</si>
  <si>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</si>
  <si>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</si>
  <si>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</si>
  <si>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</si>
  <si>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</si>
  <si>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</si>
  <si>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</si>
  <si>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</si>
  <si>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</si>
  <si>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</si>
  <si>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</si>
  <si>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</si>
  <si>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</si>
  <si>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</si>
  <si>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</si>
  <si>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</si>
  <si>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</si>
  <si>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</si>
  <si>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</si>
  <si>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</si>
  <si>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</si>
  <si>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</si>
  <si>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</si>
  <si>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</si>
  <si>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</si>
  <si>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</si>
  <si>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</si>
  <si>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</si>
  <si>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</si>
  <si>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</si>
  <si>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</si>
  <si>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</si>
  <si>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</si>
  <si>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</si>
  <si>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</si>
  <si>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</si>
  <si>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</si>
  <si>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</si>
  <si>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</si>
  <si>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</si>
  <si>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</si>
  <si>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</si>
  <si>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</si>
  <si>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</si>
  <si>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</si>
  <si>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</si>
  <si>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</si>
  <si>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</si>
  <si>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</si>
  <si>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</si>
  <si>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</si>
  <si>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</si>
  <si>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</si>
  <si>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</si>
  <si>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</si>
  <si>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</si>
  <si>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</si>
  <si>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</si>
  <si>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</si>
  <si>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</si>
  <si>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</si>
  <si>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</si>
  <si>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</si>
  <si>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</si>
  <si>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</si>
  <si>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</si>
  <si>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</si>
  <si>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</si>
  <si>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</si>
  <si>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</si>
  <si>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</si>
  <si>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</si>
  <si>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</si>
  <si>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</si>
  <si>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</si>
  <si>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</si>
  <si>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</si>
  <si>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</si>
  <si>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</si>
  <si>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</si>
  <si>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</si>
  <si>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</si>
  <si>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</si>
  <si>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</si>
  <si>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</si>
  <si>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</si>
  <si>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</si>
  <si>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</si>
  <si>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</si>
  <si>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</si>
  <si>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</si>
  <si>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</si>
  <si>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</si>
  <si>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</si>
  <si>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</si>
  <si>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</si>
  <si>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</si>
  <si>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</si>
  <si>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</si>
  <si>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</si>
  <si>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</si>
  <si>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</si>
  <si>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</si>
  <si>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</si>
  <si>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</si>
  <si>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</si>
  <si>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</si>
  <si>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</si>
  <si>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</si>
  <si>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</si>
  <si>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</si>
  <si>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</si>
  <si>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</si>
  <si>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</si>
  <si>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</si>
  <si>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</si>
  <si>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</si>
  <si>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</si>
  <si>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</si>
  <si>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</si>
  <si>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</si>
  <si>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</si>
  <si>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</si>
  <si>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</si>
  <si>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</si>
  <si>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</si>
  <si>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</si>
  <si>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</si>
  <si>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</si>
  <si>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</si>
  <si>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</si>
  <si>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</si>
  <si>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</si>
  <si>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</si>
  <si>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</si>
  <si>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</si>
  <si>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</si>
  <si>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</si>
  <si>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</si>
  <si>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</si>
  <si>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</si>
  <si>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</si>
  <si>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</si>
  <si>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</si>
  <si>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</si>
  <si>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</si>
  <si>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</si>
  <si>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</si>
  <si>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</si>
  <si>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</si>
  <si>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</si>
  <si>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</si>
  <si>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</si>
  <si>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</si>
  <si>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</si>
  <si>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</si>
  <si>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</si>
  <si>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</si>
  <si>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</si>
  <si>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</si>
  <si>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</si>
  <si>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</si>
  <si>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</si>
  <si>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</si>
  <si>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</si>
  <si>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</si>
  <si>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</si>
  <si>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</si>
  <si>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</si>
  <si>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</si>
  <si>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</si>
  <si>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</si>
  <si>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</si>
  <si>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</si>
  <si>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</si>
  <si>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</si>
  <si>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</si>
  <si>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</si>
  <si>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</si>
  <si>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</si>
  <si>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</si>
  <si>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</si>
  <si>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</si>
  <si>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</si>
  <si>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</si>
  <si>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</si>
  <si>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</si>
  <si>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</si>
  <si>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</si>
  <si>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</si>
  <si>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</si>
  <si>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</si>
  <si>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</si>
  <si>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</si>
  <si>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</si>
  <si>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</si>
  <si>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</si>
  <si>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</si>
  <si>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</si>
  <si>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</si>
  <si>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</si>
  <si>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</si>
  <si>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</si>
  <si>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</si>
  <si>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</si>
  <si>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</si>
  <si>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</si>
  <si>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</si>
  <si>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</si>
  <si>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</si>
  <si>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</si>
  <si>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</si>
  <si>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</si>
  <si>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</si>
  <si>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</si>
  <si>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</si>
  <si>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</si>
  <si>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</si>
  <si>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</si>
  <si>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</si>
  <si>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</si>
  <si>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</si>
  <si>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</si>
  <si>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</si>
  <si>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</si>
  <si>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</si>
  <si>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</si>
  <si>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</si>
  <si>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</si>
  <si>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</si>
  <si>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</si>
  <si>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</si>
  <si>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</si>
  <si>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</si>
  <si>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</si>
  <si>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</si>
  <si>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</si>
  <si>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</si>
  <si>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</si>
  <si>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</si>
  <si>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</si>
  <si>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</si>
  <si>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</si>
  <si>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</si>
  <si>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</si>
  <si>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</si>
  <si>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</si>
  <si>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</si>
  <si>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</si>
  <si>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</si>
  <si>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</si>
  <si>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</si>
  <si>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</si>
  <si>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</si>
  <si>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</si>
  <si>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</si>
  <si>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</si>
  <si>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</si>
  <si>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</si>
  <si>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</si>
  <si>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</si>
  <si>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</si>
  <si>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</si>
  <si>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</si>
  <si>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</si>
  <si>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</si>
  <si>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</si>
  <si>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</si>
  <si>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</si>
  <si>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</si>
  <si>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</si>
  <si>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</si>
  <si>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</si>
  <si>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</si>
  <si>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</si>
  <si>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</si>
  <si>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</si>
  <si>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</si>
  <si>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</si>
  <si>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</si>
  <si>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</si>
  <si>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</si>
  <si>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</si>
  <si>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</si>
  <si>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</si>
  <si>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</si>
  <si>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</si>
  <si>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</si>
  <si>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</si>
  <si>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</si>
  <si>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</si>
  <si>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</si>
  <si>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</si>
  <si>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</si>
  <si>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</si>
  <si>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</si>
  <si>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</si>
  <si>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</si>
  <si>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</si>
  <si>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</si>
  <si>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</si>
  <si>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</si>
  <si>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</si>
  <si>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</si>
  <si>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</si>
  <si>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</si>
  <si>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</si>
  <si>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</si>
  <si>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</si>
  <si>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</si>
  <si>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</si>
  <si>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</si>
  <si>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</si>
  <si>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</si>
  <si>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</si>
  <si>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</si>
  <si>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</si>
  <si>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</si>
  <si>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</si>
  <si>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</si>
  <si>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</si>
  <si>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</si>
  <si>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</si>
  <si>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</si>
  <si>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</si>
  <si>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</si>
  <si>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</si>
  <si>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</si>
  <si>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</si>
  <si>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</si>
  <si>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</si>
  <si>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</si>
  <si>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</si>
  <si>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</si>
  <si>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</si>
  <si>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</si>
  <si>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</si>
  <si>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</si>
  <si>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</si>
  <si>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</si>
  <si>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</si>
  <si>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</si>
  <si>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</si>
  <si>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</si>
  <si>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</si>
  <si>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</si>
  <si>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</si>
  <si>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</si>
  <si>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</si>
  <si>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</si>
  <si>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</si>
  <si>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</si>
  <si>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</si>
  <si>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</si>
  <si>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</si>
  <si>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</si>
  <si>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</si>
  <si>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</si>
  <si>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</si>
  <si>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</si>
  <si>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</si>
  <si>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</si>
  <si>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</si>
  <si>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</si>
  <si>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</si>
  <si>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</si>
  <si>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</si>
  <si>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</si>
  <si>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</si>
  <si>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</si>
  <si>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</si>
  <si>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</si>
  <si>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</si>
  <si>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</si>
  <si>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</si>
  <si>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</si>
  <si>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</si>
  <si>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</si>
  <si>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</si>
  <si>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</si>
  <si>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</si>
  <si>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</si>
  <si>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</si>
  <si>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</si>
  <si>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</si>
  <si>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</si>
  <si>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</si>
  <si>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</si>
  <si>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</si>
  <si>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</si>
  <si>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</si>
  <si>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</si>
  <si>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</si>
  <si>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</si>
  <si>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</si>
  <si>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</si>
  <si>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</si>
  <si>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</si>
  <si>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</si>
  <si>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</si>
  <si>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</si>
  <si>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</si>
  <si>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</si>
  <si>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</si>
  <si>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</si>
  <si>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</si>
  <si>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</si>
  <si>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</si>
  <si>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</si>
  <si>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</si>
  <si>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</si>
  <si>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</si>
  <si>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</si>
  <si>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</si>
  <si>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</si>
  <si>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</si>
  <si>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</si>
  <si>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</si>
  <si>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</si>
  <si>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</si>
  <si>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</si>
  <si>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</si>
  <si>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</si>
  <si>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</si>
  <si>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</si>
  <si>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</si>
  <si>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</si>
  <si>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</si>
  <si>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</si>
  <si>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</si>
  <si>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</si>
  <si>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</si>
  <si>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</si>
  <si>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</si>
  <si>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</si>
  <si>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</si>
  <si>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</si>
  <si>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</si>
  <si>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</si>
  <si>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</si>
  <si>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</si>
  <si>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</si>
  <si>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</si>
  <si>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</si>
  <si>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</si>
  <si>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</si>
  <si>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</si>
  <si>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</si>
  <si>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</si>
  <si>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</si>
  <si>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</si>
  <si>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</si>
  <si>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</si>
  <si>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</si>
  <si>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</si>
  <si>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</si>
  <si>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</si>
  <si>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</si>
  <si>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</si>
  <si>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</si>
  <si>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</si>
  <si>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</si>
  <si>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</si>
  <si>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</si>
  <si>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</si>
  <si>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</si>
  <si>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</si>
  <si>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</si>
  <si>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</si>
  <si>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</si>
  <si>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</si>
  <si>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</si>
  <si>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</si>
  <si>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</si>
  <si>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</si>
  <si>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</si>
  <si>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</si>
  <si>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</si>
  <si>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</si>
  <si>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</si>
  <si>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</si>
  <si>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</si>
  <si>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</si>
  <si>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</si>
  <si>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</si>
  <si>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</si>
  <si>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</si>
  <si>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</si>
  <si>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</si>
  <si>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</si>
  <si>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</si>
  <si>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</si>
  <si>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</si>
  <si>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</si>
  <si>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</si>
  <si>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</si>
  <si>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</si>
  <si>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</si>
  <si>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</si>
  <si>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</si>
  <si>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</si>
  <si>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</si>
  <si>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</si>
  <si>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</si>
  <si>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</si>
  <si>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</si>
  <si>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</si>
  <si>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</si>
  <si>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</si>
  <si>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</si>
  <si>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</si>
  <si>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</si>
  <si>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</si>
  <si>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</si>
  <si>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</si>
  <si>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</si>
  <si>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</si>
  <si>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</si>
  <si>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</si>
  <si>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</si>
  <si>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</si>
  <si>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</si>
  <si>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</si>
  <si>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</si>
  <si>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</si>
  <si>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</si>
  <si>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</si>
  <si>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</si>
  <si>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</si>
  <si>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</si>
  <si>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</si>
  <si>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</si>
  <si>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</si>
  <si>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</si>
  <si>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</si>
  <si>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</si>
  <si>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</si>
  <si>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</si>
  <si>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</si>
  <si>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</si>
  <si>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</si>
  <si>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</si>
  <si>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</si>
  <si>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</si>
  <si>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</si>
  <si>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</si>
  <si>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</si>
  <si>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</si>
  <si>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</si>
  <si>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</si>
  <si>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</si>
  <si>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</si>
  <si>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</si>
  <si>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</si>
  <si>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</si>
  <si>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</si>
  <si>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</si>
  <si>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</si>
  <si>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</si>
  <si>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</si>
  <si>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</si>
  <si>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</si>
  <si>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</si>
  <si>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</si>
  <si>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</si>
  <si>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</si>
  <si>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</si>
  <si>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</si>
  <si>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</si>
  <si>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</si>
  <si>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</si>
  <si>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</si>
  <si>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</si>
  <si>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</si>
  <si>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</si>
  <si>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</si>
  <si>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</si>
  <si>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</si>
  <si>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</si>
  <si>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</si>
  <si>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</si>
  <si>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</si>
  <si>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</si>
  <si>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</si>
  <si>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</si>
  <si>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</si>
  <si>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</si>
  <si>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</si>
  <si>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</si>
  <si>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</si>
  <si>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</si>
  <si>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</si>
  <si>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</si>
  <si>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</si>
  <si>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</si>
  <si>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</si>
  <si>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</si>
  <si>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</si>
  <si>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</si>
  <si>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</si>
  <si>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</si>
  <si>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</si>
  <si>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</si>
  <si>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</si>
  <si>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</si>
  <si>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</si>
  <si>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</si>
  <si>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</si>
  <si>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</si>
  <si>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</si>
  <si>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</si>
  <si>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</si>
  <si>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</si>
  <si>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</si>
  <si>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</si>
  <si>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</si>
  <si>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</si>
  <si>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</si>
  <si>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</si>
  <si>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</si>
  <si>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</si>
  <si>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</si>
  <si>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</si>
  <si>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</si>
  <si>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</si>
  <si>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</si>
  <si>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</si>
  <si>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</si>
  <si>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</si>
  <si>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</si>
  <si>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</si>
  <si>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</si>
  <si>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</si>
  <si>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</si>
  <si>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</si>
  <si>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</si>
  <si>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</si>
  <si>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</si>
  <si>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</si>
  <si>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</si>
  <si>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</si>
  <si>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</si>
  <si>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</si>
  <si>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</si>
  <si>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</si>
  <si>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</si>
  <si>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</si>
  <si>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</si>
  <si>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</si>
  <si>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</si>
  <si>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</si>
  <si>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</si>
  <si>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</si>
  <si>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</si>
  <si>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</si>
  <si>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</si>
  <si>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</si>
  <si>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</si>
  <si>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</si>
  <si>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</si>
  <si>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</si>
  <si>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</si>
  <si>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</si>
  <si>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</si>
  <si>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</si>
  <si>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</si>
  <si>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</si>
  <si>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</si>
  <si>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</si>
  <si>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</si>
  <si>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</si>
  <si>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</si>
  <si>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</si>
  <si>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</si>
  <si>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</si>
  <si>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</si>
  <si>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</si>
  <si>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</si>
  <si>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</si>
  <si>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</si>
  <si>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</si>
  <si>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</si>
  <si>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</si>
  <si>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</si>
  <si>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</si>
  <si>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</si>
  <si>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</si>
  <si>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</si>
  <si>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</si>
  <si>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</si>
  <si>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</si>
  <si>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</si>
  <si>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</si>
  <si>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</si>
  <si>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</si>
  <si>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</si>
  <si>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</si>
  <si>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</si>
  <si>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</si>
  <si>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</si>
  <si>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</si>
  <si>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</si>
  <si>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</si>
  <si>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</si>
  <si>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</si>
  <si>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</si>
  <si>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</si>
  <si>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</si>
  <si>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</si>
  <si>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</si>
  <si>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</si>
  <si>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</si>
  <si>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</si>
  <si>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</si>
  <si>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</si>
  <si>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</si>
  <si>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</si>
  <si>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</si>
  <si>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</si>
  <si>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</si>
  <si>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</si>
  <si>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</si>
  <si>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</si>
  <si>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</si>
  <si>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</si>
  <si>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</si>
  <si>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</si>
  <si>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</si>
  <si>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</si>
  <si>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</si>
  <si>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</si>
  <si>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</si>
  <si>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</si>
  <si>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</si>
  <si>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</si>
  <si>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</si>
  <si>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</si>
  <si>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</si>
  <si>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</si>
  <si>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</si>
  <si>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</si>
  <si>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</si>
  <si>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</si>
  <si>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</si>
  <si>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</si>
  <si>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</si>
  <si>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</si>
  <si>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</si>
  <si>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</si>
  <si>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</si>
  <si>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</si>
  <si>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</si>
  <si>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</si>
  <si>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</si>
  <si>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</si>
  <si>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</si>
  <si>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</si>
  <si>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</si>
  <si>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</si>
  <si>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</si>
  <si>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</si>
  <si>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</si>
  <si>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</si>
  <si>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</si>
  <si>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</si>
  <si>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</si>
  <si>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</si>
  <si>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</si>
  <si>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</si>
  <si>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</si>
  <si>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</si>
  <si>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</si>
  <si>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</si>
  <si>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</si>
  <si>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</si>
  <si>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</si>
  <si>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</si>
  <si>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</si>
  <si>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</si>
  <si>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</si>
  <si>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</si>
  <si>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</si>
  <si>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</si>
  <si>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</si>
  <si>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</si>
  <si>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</si>
  <si>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</si>
  <si>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</si>
  <si>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</si>
  <si>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</si>
  <si>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</si>
  <si>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</si>
  <si>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</si>
  <si>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</si>
  <si>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</si>
  <si>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</si>
  <si>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</si>
  <si>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</si>
  <si>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</si>
  <si>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</si>
  <si>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</si>
  <si>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</si>
  <si>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</si>
  <si>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</si>
  <si>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</si>
  <si>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</si>
  <si>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</si>
  <si>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</si>
  <si>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</si>
  <si>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</si>
  <si>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</si>
  <si>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</si>
  <si>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</si>
  <si>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</si>
  <si>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</si>
  <si>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</si>
  <si>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</si>
  <si>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</si>
  <si>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</si>
  <si>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</si>
  <si>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</si>
  <si>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</si>
  <si>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</si>
  <si>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</si>
  <si>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</si>
  <si>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</si>
  <si>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</si>
  <si>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</si>
  <si>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</si>
  <si>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</si>
  <si>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</si>
  <si>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</si>
  <si>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</si>
  <si>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</si>
  <si>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</si>
  <si>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</si>
  <si>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</si>
  <si>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</si>
  <si>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</si>
  <si>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</si>
  <si>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</si>
  <si>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</si>
  <si>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</si>
  <si>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</si>
  <si>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</si>
  <si>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</si>
  <si>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</si>
  <si>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</si>
  <si>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</si>
  <si>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</si>
  <si>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</si>
  <si>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</si>
  <si>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</si>
  <si>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</si>
  <si>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</si>
  <si>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</si>
  <si>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</si>
  <si>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</si>
  <si>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</si>
  <si>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</si>
  <si>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</si>
  <si>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</si>
  <si>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</si>
  <si>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</si>
  <si>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</si>
  <si>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</si>
  <si>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</si>
  <si>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</si>
  <si>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</si>
  <si>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</si>
  <si>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</si>
  <si>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</si>
  <si>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</si>
  <si>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</si>
  <si>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</si>
  <si>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</si>
  <si>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</si>
  <si>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</si>
  <si>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</si>
  <si>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</si>
  <si>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</si>
  <si>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</si>
  <si>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</si>
  <si>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</si>
  <si>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</si>
  <si>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</si>
  <si>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</si>
  <si>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</si>
  <si>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</si>
  <si>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</si>
  <si>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</si>
  <si>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</si>
  <si>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</si>
  <si>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</si>
  <si>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</si>
  <si>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</si>
  <si>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</si>
  <si>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</si>
  <si>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</si>
  <si>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</si>
  <si>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</si>
  <si>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</si>
  <si>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</si>
  <si>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</si>
  <si>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</si>
  <si>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</si>
  <si>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</si>
  <si>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</si>
  <si>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</si>
  <si>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</si>
  <si>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</si>
  <si>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</si>
  <si>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</si>
  <si>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</si>
  <si>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</si>
  <si>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</si>
  <si>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</si>
  <si>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</si>
  <si>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</si>
  <si>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</si>
  <si>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</si>
  <si>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</si>
  <si>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</si>
  <si>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</si>
  <si>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</si>
  <si>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</si>
  <si>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</si>
  <si>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</si>
  <si>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</si>
  <si>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</si>
  <si>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</si>
  <si>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</si>
  <si>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</si>
  <si>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</si>
  <si>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</si>
  <si>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</si>
  <si>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</si>
  <si>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</si>
  <si>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</si>
  <si>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</si>
  <si>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</si>
  <si>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</si>
  <si>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</si>
  <si>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</si>
  <si>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</si>
  <si>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</si>
  <si>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</si>
  <si>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</si>
  <si>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</si>
  <si>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</si>
  <si>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</si>
  <si>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</si>
  <si>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</si>
  <si>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</si>
  <si>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</si>
  <si>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</si>
  <si>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</si>
  <si>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</si>
  <si>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</si>
  <si>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</si>
  <si>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</si>
  <si>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</si>
  <si>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</si>
  <si>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</si>
  <si>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</si>
  <si>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</si>
  <si>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</si>
  <si>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</si>
  <si>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</si>
  <si>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</si>
  <si>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</si>
  <si>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</si>
  <si>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</si>
  <si>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</si>
  <si>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</si>
  <si>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</si>
  <si>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</si>
  <si>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</si>
  <si>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</si>
  <si>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</si>
  <si>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</si>
  <si>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</si>
  <si>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</si>
  <si>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</si>
  <si>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</si>
  <si>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</si>
  <si>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</si>
  <si>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</si>
  <si>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</si>
  <si>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</si>
  <si>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</si>
  <si>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</si>
  <si>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</si>
  <si>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</si>
  <si>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</si>
  <si>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</si>
  <si>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</si>
  <si>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</si>
  <si>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</si>
  <si>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</si>
  <si>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</si>
  <si>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</si>
  <si>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</si>
  <si>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</si>
  <si>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</si>
  <si>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</si>
  <si>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</si>
  <si>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</si>
  <si>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</si>
  <si>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</si>
  <si>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</si>
  <si>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</si>
  <si>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</si>
  <si>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</si>
  <si>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</si>
  <si>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</si>
  <si>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</si>
  <si>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</si>
  <si>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</si>
  <si>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</si>
  <si>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</si>
  <si>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</si>
  <si>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</si>
  <si>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</si>
  <si>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</si>
  <si>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</si>
  <si>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</si>
  <si>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</si>
  <si>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</si>
  <si>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</si>
  <si>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</si>
  <si>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</si>
  <si>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</si>
  <si>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</si>
  <si>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</si>
  <si>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</si>
  <si>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</si>
  <si>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</si>
  <si>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</si>
  <si>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</si>
  <si>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</si>
  <si>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</si>
  <si>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</si>
  <si>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</si>
  <si>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</si>
  <si>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</si>
  <si>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</si>
  <si>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</si>
  <si>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</si>
  <si>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</si>
  <si>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</si>
  <si>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</si>
  <si>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</si>
  <si>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</si>
  <si>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</si>
  <si>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</si>
  <si>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</si>
  <si>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</si>
  <si>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</si>
  <si>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</si>
  <si>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</si>
  <si>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</si>
  <si>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</si>
  <si>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</si>
  <si>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</si>
  <si>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</si>
  <si>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</si>
  <si>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</si>
  <si>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</si>
  <si>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</si>
  <si>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</si>
  <si>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</si>
  <si>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</si>
  <si>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</si>
  <si>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</si>
  <si>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</si>
  <si>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</si>
  <si>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</si>
  <si>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</si>
  <si>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</si>
  <si>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</si>
  <si>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</si>
  <si>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</si>
  <si>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</si>
  <si>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</si>
  <si>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</si>
  <si>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</si>
  <si>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</si>
  <si>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</si>
  <si>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</si>
  <si>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</si>
  <si>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</si>
  <si>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</si>
  <si>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</si>
  <si>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</si>
  <si>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</si>
  <si>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</si>
  <si>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</si>
  <si>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</si>
  <si>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</si>
  <si>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</si>
  <si>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</si>
  <si>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</si>
  <si>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</si>
  <si>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</si>
  <si>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</si>
  <si>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</si>
  <si>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</si>
  <si>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</si>
  <si>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</si>
  <si>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</si>
  <si>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</si>
  <si>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</si>
  <si>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</si>
  <si>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</si>
  <si>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</si>
  <si>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</si>
  <si>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</si>
  <si>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</si>
  <si>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</si>
  <si>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</si>
  <si>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</si>
  <si>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</si>
  <si>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</si>
  <si>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</si>
  <si>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</si>
  <si>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</si>
  <si>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</si>
  <si>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</si>
  <si>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</si>
  <si>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</si>
  <si>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</si>
  <si>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</si>
  <si>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</si>
  <si>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</si>
  <si>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</si>
  <si>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</si>
  <si>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</si>
  <si>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</si>
  <si>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</si>
  <si>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</si>
  <si>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</si>
  <si>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</si>
  <si>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</si>
  <si>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</si>
  <si>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</si>
  <si>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</si>
  <si>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</si>
  <si>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</si>
  <si>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</si>
  <si>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</si>
  <si>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</si>
  <si>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</si>
  <si>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</si>
  <si>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</si>
  <si>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</si>
  <si>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</si>
  <si>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</si>
  <si>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</si>
  <si>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</si>
  <si>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</si>
  <si>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</si>
  <si>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</si>
  <si>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</si>
  <si>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</si>
  <si>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</si>
  <si>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</si>
  <si>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</si>
  <si>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</si>
  <si>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</si>
  <si>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</si>
  <si>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</si>
  <si>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</si>
  <si>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</si>
  <si>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</si>
  <si>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</si>
  <si>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</si>
  <si>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</si>
  <si>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</si>
  <si>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</si>
  <si>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</si>
  <si>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</si>
  <si>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</si>
  <si>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</si>
  <si>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</si>
  <si>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</si>
  <si>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</si>
  <si>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</si>
  <si>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</si>
  <si>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</si>
  <si>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</si>
  <si>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</si>
  <si>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</si>
  <si>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</si>
  <si>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</si>
  <si>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</si>
  <si>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</si>
  <si>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</si>
  <si>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</si>
  <si>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</si>
  <si>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</si>
  <si>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</si>
  <si>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</si>
  <si>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</si>
  <si>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</si>
  <si>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</si>
  <si>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</si>
  <si>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</si>
  <si>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</si>
  <si>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</si>
  <si>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</si>
  <si>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</si>
  <si>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</si>
  <si>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</si>
  <si>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</si>
  <si>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</si>
  <si>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</si>
  <si>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</si>
  <si>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</si>
  <si>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</si>
  <si>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</si>
  <si>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</si>
  <si>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</si>
  <si>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</si>
  <si>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</si>
  <si>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</si>
  <si>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</si>
  <si>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</si>
  <si>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</si>
  <si>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</si>
  <si>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</si>
  <si>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</si>
  <si>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</si>
  <si>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</si>
  <si>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</si>
  <si>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</si>
  <si>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</si>
  <si>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</si>
  <si>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</si>
  <si>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</si>
  <si>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</si>
  <si>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</si>
  <si>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</si>
  <si>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</si>
  <si>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</si>
  <si>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</si>
  <si>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</si>
  <si>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</si>
  <si>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</si>
  <si>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</si>
  <si>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</si>
  <si>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</si>
  <si>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</si>
  <si>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</si>
  <si>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</si>
  <si>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</si>
  <si>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</si>
  <si>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</si>
  <si>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</si>
  <si>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</si>
  <si>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</si>
  <si>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</si>
  <si>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</si>
  <si>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</si>
  <si>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</si>
  <si>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</si>
  <si>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</si>
  <si>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</si>
  <si>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</si>
  <si>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</si>
  <si>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</si>
  <si>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</si>
  <si>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</si>
  <si>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</si>
  <si>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</si>
  <si>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</si>
  <si>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</si>
  <si>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</si>
  <si>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</si>
  <si>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</si>
  <si>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</si>
  <si>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</si>
  <si>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</si>
  <si>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</si>
  <si>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</si>
  <si>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</si>
  <si>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</si>
  <si>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</si>
  <si>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</si>
  <si>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</si>
  <si>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</si>
  <si>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</si>
  <si>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</si>
  <si>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</si>
  <si>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</si>
  <si>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</si>
  <si>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</si>
  <si>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</si>
  <si>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</si>
  <si>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</si>
  <si>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</si>
  <si>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</si>
  <si>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</si>
  <si>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</si>
  <si>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</si>
  <si>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</si>
  <si>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</si>
  <si>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</si>
  <si>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</si>
  <si>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</si>
  <si>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</si>
  <si>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</si>
  <si>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</si>
  <si>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</si>
  <si>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</si>
  <si>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</si>
  <si>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</si>
  <si>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</si>
  <si>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</si>
  <si>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</si>
  <si>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</si>
  <si>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</si>
  <si>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</si>
  <si>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</si>
  <si>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</si>
  <si>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</si>
  <si>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</si>
  <si>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</si>
  <si>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</si>
  <si>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</si>
  <si>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</si>
  <si>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</si>
  <si>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</si>
  <si>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</si>
  <si>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</si>
  <si>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</si>
  <si>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</si>
  <si>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</si>
  <si>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</si>
  <si>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</si>
  <si>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</si>
  <si>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</si>
  <si>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</si>
  <si>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</si>
  <si>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</si>
  <si>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</si>
  <si>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</si>
  <si>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</si>
  <si>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</si>
  <si>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</si>
  <si>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</si>
  <si>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</si>
  <si>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</si>
  <si>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</si>
  <si>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</si>
  <si>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</si>
  <si>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</si>
  <si>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</si>
  <si>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</si>
  <si>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</si>
  <si>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</si>
  <si>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</si>
  <si>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</si>
  <si>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</si>
  <si>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</si>
  <si>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</si>
  <si>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</si>
  <si>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</si>
  <si>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</si>
  <si>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</si>
  <si>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</si>
  <si>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</si>
  <si>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</si>
  <si>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</si>
  <si>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</si>
  <si>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</si>
  <si>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</si>
  <si>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</si>
  <si>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</si>
  <si>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</si>
  <si>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</si>
  <si>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</si>
  <si>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</si>
  <si>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</si>
  <si>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</si>
  <si>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</si>
  <si>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</si>
  <si>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</si>
  <si>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</si>
  <si>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</si>
  <si>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</si>
  <si>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</si>
  <si>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</si>
  <si>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</si>
  <si>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</si>
  <si>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</si>
  <si>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</si>
  <si>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</si>
  <si>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</si>
  <si>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</si>
  <si>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</si>
  <si>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</si>
  <si>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</si>
  <si>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</si>
  <si>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</si>
  <si>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</si>
  <si>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</si>
  <si>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</si>
  <si>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</si>
  <si>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</si>
  <si>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</si>
  <si>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</si>
  <si>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</si>
  <si>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</si>
  <si>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</si>
  <si>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</si>
  <si>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</si>
  <si>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</si>
  <si>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</si>
  <si>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</si>
  <si>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</si>
  <si>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</si>
  <si>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</si>
  <si>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</si>
  <si>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</si>
  <si>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</si>
  <si>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</si>
  <si>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</si>
  <si>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</si>
  <si>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</si>
  <si>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</si>
  <si>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</si>
  <si>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</si>
  <si>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</si>
  <si>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</si>
  <si>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</si>
  <si>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</si>
  <si>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</si>
  <si>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</si>
  <si>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</si>
  <si>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</si>
  <si>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</si>
  <si>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</si>
  <si>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</si>
  <si>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</si>
  <si>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</si>
  <si>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</si>
  <si>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</si>
  <si>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</si>
  <si>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</si>
  <si>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</si>
  <si>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</si>
  <si>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</si>
  <si>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</si>
  <si>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</si>
  <si>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</si>
  <si>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</si>
  <si>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</si>
  <si>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</si>
  <si>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</si>
  <si>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</si>
  <si>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</si>
  <si>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</si>
  <si>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</si>
  <si>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</si>
  <si>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</si>
  <si>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</si>
  <si>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</si>
  <si>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</si>
  <si>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</si>
  <si>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</si>
  <si>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</si>
  <si>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</si>
  <si>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</si>
  <si>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</si>
  <si>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</si>
  <si>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</si>
  <si>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</si>
  <si>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</si>
  <si>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</si>
  <si>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</si>
  <si>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</si>
  <si>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</si>
  <si>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</si>
  <si>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</si>
  <si>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</si>
  <si>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</si>
  <si>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</si>
  <si>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</si>
  <si>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</si>
  <si>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</si>
  <si>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</si>
  <si>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</si>
  <si>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</si>
  <si>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</si>
  <si>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</si>
  <si>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</si>
  <si>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</si>
  <si>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</si>
  <si>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</si>
  <si>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</si>
  <si>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</si>
  <si>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</si>
  <si>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</si>
  <si>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</si>
  <si>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</si>
  <si>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</si>
  <si>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</si>
  <si>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</si>
  <si>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</si>
  <si>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</si>
  <si>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</si>
  <si>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</si>
  <si>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</si>
  <si>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</si>
  <si>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</si>
  <si>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</si>
  <si>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</si>
  <si>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</si>
  <si>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</si>
  <si>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</si>
  <si>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</si>
  <si>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</si>
  <si>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</si>
  <si>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</si>
  <si>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</si>
  <si>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</si>
  <si>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</si>
  <si>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</si>
  <si>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</si>
  <si>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</si>
  <si>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</si>
  <si>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</si>
  <si>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</si>
  <si>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</si>
  <si>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</si>
  <si>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</si>
  <si>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</si>
  <si>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</si>
  <si>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</si>
  <si>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</si>
  <si>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</si>
  <si>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</si>
  <si>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</si>
  <si>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</si>
  <si>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</si>
  <si>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</si>
  <si>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</si>
  <si>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</si>
  <si>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</si>
  <si>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</si>
  <si>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</si>
  <si>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</si>
  <si>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</si>
  <si>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</si>
  <si>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</si>
  <si>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</si>
  <si>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</si>
  <si>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</si>
  <si>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</si>
  <si>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</si>
  <si>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</si>
  <si>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</si>
  <si>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</si>
  <si>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</si>
  <si>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</si>
  <si>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</si>
  <si>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</si>
  <si>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</si>
  <si>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</si>
  <si>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</si>
  <si>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</si>
  <si>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</si>
  <si>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</si>
  <si>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</si>
  <si>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</si>
  <si>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</si>
  <si>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</si>
  <si>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</si>
  <si>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</si>
  <si>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</si>
  <si>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</si>
  <si>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</si>
  <si>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</si>
  <si>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</si>
  <si>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</si>
  <si>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</si>
  <si>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</si>
  <si>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</si>
  <si>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</si>
  <si>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</si>
  <si>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</si>
  <si>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</si>
  <si>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</si>
  <si>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</si>
  <si>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</si>
  <si>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</si>
  <si>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</si>
  <si>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</si>
  <si>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</si>
  <si>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</si>
  <si>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</si>
  <si>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</si>
  <si>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</si>
  <si>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</si>
  <si>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</si>
  <si>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</si>
  <si>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</si>
  <si>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</si>
  <si>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</si>
  <si>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</si>
  <si>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</si>
  <si>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</si>
  <si>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</si>
  <si>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</si>
  <si>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</si>
  <si>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</si>
  <si>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</si>
  <si>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</si>
  <si>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</si>
  <si>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</si>
  <si>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</si>
  <si>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</si>
  <si>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</si>
  <si>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</si>
  <si>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</si>
  <si>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</si>
  <si>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</si>
  <si>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</si>
  <si>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</si>
  <si>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</si>
  <si>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</si>
  <si>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</si>
  <si>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</si>
  <si>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</si>
  <si>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</si>
  <si>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</si>
  <si>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</si>
  <si>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</si>
  <si>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</si>
  <si>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</si>
  <si>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</si>
  <si>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</si>
  <si>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</si>
  <si>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</si>
  <si>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</si>
  <si>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</si>
  <si>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</si>
  <si>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</si>
  <si>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</si>
  <si>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</si>
  <si>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</si>
  <si>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</si>
  <si>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</si>
  <si>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</si>
  <si>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</si>
  <si>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</si>
  <si>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</si>
  <si>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</si>
  <si>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</si>
  <si>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</si>
  <si>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</si>
  <si>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</si>
  <si>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</si>
  <si>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</si>
  <si>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</si>
  <si>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</si>
  <si>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</si>
  <si>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</si>
  <si>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</si>
  <si>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</si>
  <si>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</si>
  <si>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</si>
  <si>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</si>
  <si>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</si>
  <si>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</si>
  <si>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</si>
  <si>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</si>
  <si>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</si>
  <si>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</si>
  <si>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</si>
  <si>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</si>
  <si>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</si>
  <si>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</si>
  <si>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</si>
  <si>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</si>
  <si>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</si>
  <si>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</si>
  <si>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</si>
  <si>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</si>
  <si>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</si>
  <si>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</si>
  <si>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</si>
  <si>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</si>
  <si>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</si>
  <si>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</si>
  <si>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</si>
  <si>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</si>
  <si>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</si>
  <si>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</si>
  <si>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</si>
  <si>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</si>
  <si>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</si>
  <si>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</si>
  <si>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</si>
  <si>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</si>
  <si>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</si>
  <si>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</si>
  <si>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</si>
  <si>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</si>
  <si>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</si>
  <si>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</si>
  <si>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</si>
  <si>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</si>
  <si>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</si>
  <si>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</si>
  <si>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</si>
  <si>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</si>
  <si>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</si>
  <si>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</si>
  <si>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</si>
  <si>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</si>
  <si>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</si>
  <si>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</si>
  <si>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</si>
  <si>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</si>
  <si>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</si>
  <si>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</si>
  <si>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</si>
  <si>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</si>
  <si>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</si>
  <si>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</si>
  <si>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</si>
  <si>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</si>
  <si>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</si>
  <si>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</si>
  <si>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</si>
  <si>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</si>
  <si>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</si>
  <si>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</si>
  <si>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</si>
  <si>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</si>
  <si>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</si>
  <si>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</si>
  <si>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</si>
  <si>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</si>
  <si>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</si>
  <si>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</si>
  <si>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</si>
  <si>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</si>
  <si>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</si>
  <si>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</si>
  <si>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</si>
  <si>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</si>
  <si>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</si>
  <si>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</si>
  <si>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</si>
  <si>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</si>
  <si>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</si>
  <si>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</si>
  <si>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</si>
  <si>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</si>
  <si>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</si>
  <si>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</si>
  <si>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</si>
  <si>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</si>
  <si>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</si>
  <si>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</si>
  <si>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</si>
  <si>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</si>
  <si>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</si>
  <si>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</si>
  <si>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</si>
  <si>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</si>
  <si>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</si>
  <si>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</si>
  <si>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</si>
  <si>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</si>
  <si>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</si>
  <si>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</si>
  <si>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</si>
  <si>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</si>
  <si>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</si>
  <si>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</si>
  <si>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</si>
  <si>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</si>
  <si>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</si>
  <si>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</si>
  <si>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</si>
  <si>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</si>
  <si>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</si>
  <si>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</si>
  <si>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</si>
  <si>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</si>
  <si>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</si>
  <si>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</si>
  <si>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</si>
  <si>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</si>
  <si>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</si>
  <si>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</si>
  <si>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</si>
  <si>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</si>
  <si>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</si>
  <si>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</si>
  <si>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</si>
  <si>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</si>
  <si>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</si>
  <si>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</si>
  <si>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</si>
  <si>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</si>
  <si>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</si>
  <si>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</si>
  <si>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</si>
  <si>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</si>
  <si>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</si>
  <si>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</si>
  <si>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</si>
  <si>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</si>
  <si>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</si>
  <si>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</si>
  <si>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</si>
  <si>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</si>
  <si>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</si>
  <si>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</si>
  <si>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</si>
  <si>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</si>
  <si>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</si>
  <si>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</si>
  <si>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</si>
  <si>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</si>
  <si>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</si>
  <si>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</si>
  <si>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</si>
  <si>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</si>
  <si>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</si>
  <si>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</si>
  <si>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</si>
  <si>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</si>
  <si>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</si>
  <si>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</si>
  <si>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</si>
  <si>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</si>
  <si>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</si>
  <si>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</si>
  <si>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</si>
  <si>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</si>
  <si>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</si>
  <si>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</si>
  <si>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</si>
  <si>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</si>
  <si>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</si>
  <si>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</si>
  <si>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</si>
  <si>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</si>
  <si>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</si>
  <si>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</si>
  <si>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</si>
  <si>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</si>
  <si>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</si>
  <si>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</si>
  <si>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</si>
  <si>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</si>
  <si>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</si>
  <si>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</si>
  <si>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</si>
  <si>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</si>
  <si>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</si>
  <si>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</si>
  <si>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</si>
  <si>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</si>
  <si>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</si>
  <si>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</si>
  <si>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</si>
  <si>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</si>
  <si>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</si>
  <si>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</si>
  <si>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</si>
  <si>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</si>
  <si>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</si>
  <si>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</si>
  <si>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</si>
  <si>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</si>
  <si>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</si>
  <si>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</si>
  <si>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</si>
  <si>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</si>
  <si>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</si>
  <si>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</si>
  <si>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</si>
  <si>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</si>
  <si>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</si>
  <si>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</si>
  <si>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</si>
  <si>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</si>
  <si>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</si>
  <si>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</si>
  <si>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</si>
  <si>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</si>
  <si>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</si>
  <si>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</si>
  <si>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</si>
  <si>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</si>
  <si>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</si>
  <si>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</si>
  <si>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</si>
  <si>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</si>
  <si>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</si>
  <si>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</si>
  <si>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</si>
  <si>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</si>
  <si>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</si>
  <si>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</si>
  <si>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</si>
  <si>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</si>
  <si>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</si>
  <si>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</si>
  <si>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</si>
  <si>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</si>
  <si>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</si>
  <si>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</si>
  <si>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</si>
  <si>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</si>
  <si>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</si>
  <si>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</si>
  <si>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</si>
  <si>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</si>
  <si>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</si>
  <si>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</si>
  <si>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</si>
  <si>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</si>
  <si>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</si>
  <si>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</si>
  <si>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</si>
  <si>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</si>
  <si>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</si>
  <si>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</si>
  <si>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</si>
  <si>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</si>
  <si>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</si>
  <si>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</si>
  <si>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</si>
  <si>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</si>
  <si>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</si>
  <si>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</si>
  <si>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</si>
  <si>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</si>
  <si>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</si>
  <si>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</si>
  <si>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</si>
  <si>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</si>
  <si>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</si>
  <si>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</si>
  <si>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</si>
  <si>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</si>
  <si>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</si>
  <si>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</si>
  <si>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</si>
  <si>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</si>
  <si>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</si>
  <si>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</si>
  <si>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</si>
  <si>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</si>
  <si>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</si>
  <si>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</si>
  <si>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</si>
  <si>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</si>
  <si>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</si>
  <si>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</si>
  <si>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</si>
  <si>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</si>
  <si>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</si>
  <si>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</si>
  <si>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</si>
  <si>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</si>
  <si>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</si>
  <si>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</si>
  <si>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</si>
  <si>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</si>
  <si>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</si>
  <si>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</si>
  <si>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</si>
  <si>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</si>
  <si>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</si>
  <si>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</si>
  <si>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</si>
  <si>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</si>
  <si>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</si>
  <si>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</si>
  <si>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</si>
  <si>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</si>
  <si>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</si>
  <si>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</si>
  <si>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</si>
  <si>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</si>
  <si>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</si>
  <si>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</si>
  <si>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</si>
  <si>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</si>
  <si>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</si>
  <si>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</si>
  <si>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</si>
  <si>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</si>
  <si>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</si>
  <si>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</si>
  <si>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</si>
  <si>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</si>
  <si>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</si>
  <si>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</si>
  <si>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</si>
  <si>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</si>
  <si>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</si>
  <si>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</si>
  <si>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</si>
  <si>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</si>
  <si>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</si>
  <si>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</si>
  <si>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</si>
  <si>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</si>
  <si>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</si>
  <si>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</si>
  <si>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</si>
  <si>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</si>
  <si>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</si>
  <si>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</si>
  <si>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</si>
  <si>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</si>
  <si>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</si>
  <si>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</si>
  <si>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</si>
  <si>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</si>
  <si>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</si>
  <si>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</si>
  <si>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</si>
  <si>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</si>
  <si>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</si>
  <si>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</si>
  <si>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</si>
  <si>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</si>
  <si>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</si>
  <si>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</si>
  <si>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</si>
  <si>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</si>
  <si>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</si>
  <si>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</si>
  <si>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</si>
  <si>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</si>
  <si>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</si>
  <si>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</si>
  <si>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</si>
  <si>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</si>
  <si>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</si>
  <si>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</si>
  <si>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</si>
  <si>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</si>
  <si>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</si>
  <si>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</si>
  <si>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</si>
  <si>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</si>
  <si>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</si>
  <si>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</si>
  <si>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</si>
  <si>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</si>
  <si>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</si>
  <si>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</si>
  <si>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</si>
  <si>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</si>
  <si>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</si>
  <si>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</si>
  <si>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</si>
  <si>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</si>
  <si>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</si>
  <si>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</si>
  <si>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</si>
  <si>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</si>
  <si>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</si>
  <si>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</si>
  <si>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</si>
  <si>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</si>
  <si>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</si>
  <si>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</si>
  <si>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</si>
  <si>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</si>
  <si>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</si>
  <si>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</si>
  <si>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</si>
  <si>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</si>
  <si>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</si>
  <si>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</si>
  <si>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</si>
  <si>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</si>
  <si>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</si>
  <si>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</si>
  <si>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</si>
  <si>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</si>
  <si>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</si>
  <si>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</si>
  <si>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</si>
  <si>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</si>
  <si>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</si>
  <si>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</si>
  <si>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</si>
  <si>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</si>
  <si>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</si>
  <si>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</si>
  <si>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</si>
  <si>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</si>
  <si>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</si>
  <si>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</si>
  <si>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</si>
  <si>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</si>
  <si>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</si>
  <si>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</si>
  <si>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</si>
  <si>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</si>
  <si>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</si>
  <si>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</si>
  <si>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</si>
  <si>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</si>
  <si>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</si>
  <si>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</si>
  <si>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</si>
  <si>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</si>
  <si>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</si>
  <si>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</si>
  <si>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</si>
  <si>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</si>
  <si>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</si>
  <si>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</si>
  <si>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</si>
  <si>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</si>
  <si>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</si>
  <si>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</si>
  <si>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</si>
  <si>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</si>
  <si>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</si>
  <si>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</si>
  <si>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</si>
  <si>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</si>
  <si>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</si>
  <si>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</si>
  <si>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</si>
  <si>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</si>
  <si>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</si>
  <si>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</si>
  <si>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</si>
  <si>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</si>
  <si>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</si>
  <si>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</si>
  <si>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</si>
  <si>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</si>
  <si>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</si>
  <si>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</si>
  <si>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</si>
  <si>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</si>
  <si>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</si>
  <si>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</si>
  <si>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</si>
  <si>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</si>
  <si>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</si>
  <si>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</si>
  <si>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</si>
  <si>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</si>
  <si>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</si>
  <si>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</si>
  <si>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</si>
  <si>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</si>
  <si>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</si>
  <si>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</si>
  <si>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</si>
  <si>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</si>
  <si>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</si>
  <si>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</si>
  <si>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</si>
  <si>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</si>
  <si>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</si>
  <si>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</si>
  <si>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</si>
  <si>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</si>
  <si>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</si>
  <si>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</si>
  <si>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</si>
  <si>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</si>
  <si>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</si>
  <si>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</si>
  <si>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</si>
  <si>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</si>
  <si>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</si>
  <si>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</si>
  <si>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</si>
  <si>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</si>
  <si>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</si>
  <si>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</si>
  <si>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</si>
  <si>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</si>
  <si>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</si>
  <si>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</si>
  <si>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</si>
  <si>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</si>
  <si>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</si>
  <si>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</si>
  <si>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</si>
  <si>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</si>
  <si>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</si>
  <si>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</si>
  <si>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</si>
  <si>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</si>
  <si>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</si>
  <si>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</si>
  <si>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</si>
  <si>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</si>
  <si>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</si>
  <si>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</si>
  <si>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</si>
  <si>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</si>
  <si>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</si>
  <si>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</si>
  <si>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</si>
  <si>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</si>
  <si>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</si>
  <si>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</si>
  <si>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</si>
  <si>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</si>
  <si>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</si>
  <si>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</si>
  <si>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</si>
  <si>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</si>
  <si>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</si>
  <si>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</si>
  <si>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</si>
  <si>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</si>
  <si>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</si>
  <si>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</si>
  <si>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</si>
  <si>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</si>
  <si>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</si>
  <si>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</si>
  <si>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</si>
  <si>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</si>
  <si>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</si>
  <si>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</si>
  <si>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</si>
  <si>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</si>
  <si>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</si>
  <si>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</si>
  <si>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</si>
  <si>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</si>
  <si>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</si>
  <si>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</si>
  <si>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</si>
  <si>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</si>
  <si>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</si>
  <si>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</si>
  <si>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</si>
  <si>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</si>
  <si>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</si>
  <si>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</si>
  <si>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</si>
  <si>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</si>
  <si>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</si>
  <si>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</si>
  <si>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</si>
  <si>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</si>
  <si>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</si>
  <si>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</si>
  <si>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</si>
  <si>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</si>
  <si>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</si>
  <si>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</si>
  <si>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</si>
  <si>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</si>
  <si>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</si>
  <si>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</si>
  <si>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</si>
  <si>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</si>
  <si>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</si>
  <si>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</si>
  <si>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</si>
  <si>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</si>
  <si>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</si>
  <si>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</si>
  <si>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</si>
  <si>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</si>
  <si>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</si>
  <si>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</si>
  <si>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</si>
  <si>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</si>
  <si>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</si>
  <si>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</si>
  <si>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</si>
  <si>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</si>
  <si>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</si>
  <si>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</si>
  <si>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</si>
  <si>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</si>
  <si>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</si>
  <si>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</si>
  <si>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</si>
  <si>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</si>
  <si>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</si>
  <si>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</si>
  <si>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</si>
  <si>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</si>
  <si>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</si>
  <si>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</si>
  <si>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</si>
  <si>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</si>
  <si>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</si>
  <si>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</si>
  <si>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</si>
  <si>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</si>
  <si>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</si>
  <si>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</si>
  <si>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</si>
  <si>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</si>
  <si>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</si>
  <si>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</si>
  <si>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</si>
  <si>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</si>
  <si>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</si>
  <si>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</si>
  <si>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</si>
  <si>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</si>
  <si>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</si>
  <si>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</si>
  <si>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</si>
  <si>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</si>
  <si>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</si>
  <si>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</si>
  <si>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</si>
  <si>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</si>
  <si>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</si>
  <si>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</si>
  <si>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</si>
  <si>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</si>
  <si>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</si>
  <si>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</si>
  <si>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</si>
  <si>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</si>
  <si>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</si>
  <si>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</si>
  <si>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</si>
  <si>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</si>
  <si>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</si>
  <si>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</si>
  <si>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</si>
  <si>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</si>
  <si>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</si>
  <si>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</si>
  <si>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</si>
  <si>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</si>
  <si>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</si>
  <si>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</si>
  <si>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</si>
  <si>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</si>
  <si>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</si>
  <si>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</si>
  <si>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</si>
  <si>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</si>
  <si>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</si>
  <si>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</si>
  <si>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</si>
  <si>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</si>
  <si>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</si>
  <si>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</si>
  <si>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</si>
  <si>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</si>
  <si>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</si>
  <si>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</si>
  <si>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</si>
  <si>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</si>
  <si>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</si>
  <si>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</si>
  <si>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</si>
  <si>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</si>
  <si>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</si>
  <si>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</si>
  <si>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</si>
  <si>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</si>
  <si>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</si>
  <si>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</si>
  <si>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</si>
  <si>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</si>
  <si>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</si>
  <si>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</si>
  <si>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</si>
  <si>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</si>
  <si>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</si>
  <si>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</si>
  <si>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</si>
  <si>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</si>
  <si>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</si>
  <si>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</si>
  <si>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</si>
  <si>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</si>
  <si>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</si>
  <si>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</si>
  <si>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</si>
  <si>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</si>
  <si>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</si>
  <si>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</si>
  <si>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</si>
  <si>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</si>
  <si>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</si>
  <si>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</si>
  <si>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</si>
  <si>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</si>
  <si>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</si>
  <si>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</si>
  <si>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</si>
  <si>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</si>
  <si>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</si>
  <si>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</si>
  <si>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</si>
  <si>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</si>
  <si>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</si>
  <si>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</si>
  <si>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</si>
  <si>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</si>
  <si>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</si>
  <si>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</si>
  <si>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</si>
  <si>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</si>
  <si>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</si>
  <si>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</si>
  <si>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</si>
  <si>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</si>
  <si>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</si>
  <si>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</si>
  <si>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</si>
  <si>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</si>
  <si>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</si>
  <si>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</si>
  <si>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</si>
  <si>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</si>
  <si>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</si>
  <si>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</si>
  <si>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</si>
  <si>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</si>
  <si>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</si>
  <si>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</si>
  <si>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</si>
  <si>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</si>
  <si>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</si>
  <si>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</si>
  <si>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</si>
  <si>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</si>
  <si>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</si>
  <si>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</si>
  <si>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</si>
  <si>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</si>
  <si>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</si>
  <si>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</si>
  <si>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</si>
  <si>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</si>
  <si>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</si>
  <si>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</si>
  <si>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</si>
  <si>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</si>
  <si>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</si>
  <si>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</si>
  <si>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</si>
  <si>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</si>
  <si>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</si>
  <si>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</si>
  <si>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</si>
  <si>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</si>
  <si>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</si>
  <si>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</si>
  <si>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</si>
  <si>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</si>
  <si>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</si>
  <si>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</si>
  <si>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</si>
  <si>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</si>
  <si>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</si>
  <si>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</si>
  <si>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</si>
  <si>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</si>
  <si>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</si>
  <si>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</si>
  <si>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</si>
  <si>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</si>
  <si>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</si>
  <si>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</si>
  <si>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</si>
  <si>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</si>
  <si>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</si>
  <si>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</si>
  <si>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</si>
  <si>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</si>
  <si>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</si>
  <si>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</si>
  <si>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</si>
  <si>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</si>
  <si>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</si>
  <si>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</si>
  <si>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</si>
  <si>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</si>
  <si>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</si>
  <si>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</si>
  <si>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</si>
  <si>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</si>
  <si>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</si>
  <si>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</si>
  <si>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</si>
  <si>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</si>
  <si>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</si>
  <si>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</si>
  <si>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</si>
  <si>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</si>
  <si>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</si>
  <si>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</si>
  <si>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</si>
  <si>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</si>
  <si>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</si>
  <si>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</si>
  <si>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</si>
  <si>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</si>
  <si>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</si>
  <si>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</si>
  <si>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</si>
  <si>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</si>
  <si>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</si>
  <si>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</si>
  <si>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</si>
  <si>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</si>
  <si>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</si>
  <si>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</si>
  <si>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</si>
  <si>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</si>
  <si>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</si>
  <si>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</si>
  <si>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</si>
  <si>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</si>
  <si>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</si>
  <si>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</si>
  <si>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</si>
  <si>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</si>
  <si>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</si>
  <si>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</si>
  <si>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</si>
  <si>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</si>
  <si>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</si>
  <si>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</si>
  <si>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</si>
  <si>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</si>
  <si>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</si>
  <si>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</si>
  <si>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</si>
  <si>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</si>
  <si>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</si>
  <si>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</si>
  <si>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</si>
  <si>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</si>
  <si>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</si>
  <si>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</si>
  <si>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</si>
  <si>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</si>
  <si>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</si>
  <si>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</si>
  <si>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</si>
  <si>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</si>
  <si>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</si>
  <si>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</si>
  <si>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</si>
  <si>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</si>
  <si>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</si>
  <si>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</si>
  <si>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</si>
  <si>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</si>
  <si>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</si>
  <si>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</si>
  <si>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</si>
  <si>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</si>
  <si>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</si>
  <si>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</si>
  <si>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</si>
  <si>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</si>
  <si>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</si>
  <si>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</si>
  <si>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</si>
  <si>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</si>
  <si>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</si>
  <si>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</si>
  <si>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</si>
  <si>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</si>
  <si>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</si>
  <si>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</si>
  <si>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</si>
  <si>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</si>
  <si>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</si>
  <si>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</si>
  <si>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</si>
  <si>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</si>
  <si>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</si>
  <si>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</si>
  <si>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</si>
  <si>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</si>
  <si>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</si>
  <si>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</si>
  <si>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</si>
  <si>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</si>
  <si>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</si>
  <si>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</si>
  <si>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</si>
  <si>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</si>
  <si>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</si>
  <si>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</si>
  <si>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</si>
  <si>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</si>
  <si>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</si>
  <si>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</si>
  <si>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</si>
  <si>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</si>
  <si>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</si>
  <si>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</si>
  <si>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</si>
  <si>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</si>
  <si>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</si>
  <si>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</si>
  <si>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</si>
  <si>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</si>
  <si>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</si>
  <si>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</si>
  <si>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</si>
  <si>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</si>
  <si>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</si>
  <si>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</si>
  <si>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</si>
  <si>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</si>
  <si>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</si>
  <si>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</si>
  <si>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</si>
  <si>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</si>
  <si>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</si>
  <si>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</si>
  <si>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</si>
  <si>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</si>
  <si>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</si>
  <si>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</si>
  <si>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</si>
  <si>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</si>
  <si>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</si>
  <si>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</si>
  <si>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</si>
  <si>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</si>
  <si>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</si>
  <si>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</si>
  <si>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</si>
  <si>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</si>
  <si>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</si>
  <si>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</si>
  <si>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</si>
  <si>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</si>
  <si>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</si>
  <si>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</si>
  <si>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</si>
  <si>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</si>
  <si>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</si>
  <si>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</si>
  <si>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</si>
  <si>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</si>
  <si>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</si>
  <si>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</si>
  <si>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</si>
  <si>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</si>
  <si>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</si>
  <si>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</si>
  <si>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</si>
  <si>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</si>
  <si>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</si>
  <si>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</si>
  <si>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</si>
  <si>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</si>
  <si>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</si>
  <si>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</si>
  <si>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</si>
  <si>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</si>
  <si>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</si>
  <si>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</si>
  <si>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</si>
  <si>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</si>
  <si>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</si>
  <si>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</si>
  <si>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</si>
  <si>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</si>
  <si>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</si>
  <si>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</si>
  <si>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</si>
  <si>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</si>
  <si>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</si>
  <si>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</si>
  <si>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</si>
  <si>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</si>
  <si>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</si>
  <si>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</si>
  <si>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</si>
  <si>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</si>
  <si>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</si>
  <si>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</si>
  <si>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</si>
  <si>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</si>
  <si>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</si>
  <si>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</si>
  <si>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</si>
  <si>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</si>
  <si>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</si>
  <si>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</si>
  <si>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</si>
  <si>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</si>
  <si>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</si>
  <si>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</si>
  <si>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</si>
  <si>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</si>
  <si>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</si>
  <si>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</si>
  <si>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</si>
  <si>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</si>
  <si>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</si>
  <si>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</si>
  <si>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</si>
  <si>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</si>
  <si>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</si>
  <si>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</si>
  <si>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</si>
  <si>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</si>
  <si>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</si>
  <si>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</si>
  <si>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</si>
  <si>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</si>
  <si>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</si>
  <si>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</si>
  <si>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</si>
  <si>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</si>
  <si>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</si>
  <si>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</si>
  <si>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</si>
  <si>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</si>
  <si>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</si>
  <si>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</si>
  <si>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</si>
  <si>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</si>
  <si>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</si>
  <si>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</si>
  <si>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</si>
  <si>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</si>
  <si>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</si>
  <si>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</si>
  <si>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</si>
  <si>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</si>
  <si>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</si>
  <si>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</si>
  <si>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</si>
  <si>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</si>
  <si>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</si>
  <si>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</si>
  <si>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</si>
  <si>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</si>
  <si>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</si>
  <si>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</si>
  <si>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</si>
  <si>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</si>
  <si>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</si>
  <si>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</si>
  <si>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</si>
  <si>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</si>
  <si>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</si>
  <si>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</si>
  <si>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</si>
  <si>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</si>
  <si>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</si>
  <si>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</si>
  <si>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</si>
  <si>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</si>
  <si>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</si>
  <si>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</si>
  <si>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</si>
  <si>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</si>
  <si>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</si>
  <si>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</si>
  <si>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</si>
  <si>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</si>
  <si>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</si>
  <si>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</si>
  <si>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</si>
  <si>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</si>
  <si>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</si>
  <si>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</si>
  <si>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</si>
  <si>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</si>
  <si>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</si>
  <si>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</si>
  <si>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</si>
  <si>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</si>
  <si>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</si>
  <si>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</si>
  <si>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</si>
  <si>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</si>
  <si>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</si>
  <si>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</si>
  <si>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</si>
  <si>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</si>
  <si>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</si>
  <si>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</si>
  <si>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</si>
  <si>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</si>
  <si>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</si>
  <si>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</si>
  <si>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</si>
  <si>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</si>
  <si>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</si>
  <si>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</si>
  <si>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</si>
  <si>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</si>
  <si>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</si>
  <si>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</si>
  <si>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</si>
  <si>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</si>
  <si>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</si>
  <si>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</si>
  <si>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</si>
  <si>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</si>
  <si>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</si>
  <si>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</si>
  <si>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</si>
  <si>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</si>
  <si>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</si>
  <si>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</si>
  <si>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</si>
  <si>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</si>
  <si>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</si>
  <si>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</si>
  <si>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</si>
  <si>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</si>
  <si>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</si>
  <si>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</si>
  <si>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</si>
  <si>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</si>
  <si>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</si>
  <si>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</si>
  <si>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</si>
  <si>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</si>
  <si>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</si>
  <si>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</si>
  <si>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</si>
  <si>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</si>
  <si>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</si>
  <si>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</si>
  <si>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</si>
  <si>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</si>
  <si>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</si>
  <si>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</si>
  <si>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</si>
  <si>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</si>
  <si>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</si>
  <si>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</si>
  <si>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</si>
  <si>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</si>
  <si>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</si>
  <si>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</si>
  <si>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</si>
  <si>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</si>
  <si>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</si>
  <si>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</si>
  <si>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</si>
  <si>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</si>
  <si>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</si>
  <si>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</si>
  <si>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</si>
  <si>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</si>
  <si>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</si>
  <si>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</si>
  <si>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</si>
  <si>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</si>
  <si>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</si>
  <si>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</si>
  <si>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</si>
  <si>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</si>
  <si>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</si>
  <si>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</si>
  <si>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</si>
  <si>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</si>
  <si>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</si>
  <si>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</si>
  <si>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</si>
  <si>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</si>
  <si>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</si>
  <si>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</si>
  <si>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</si>
  <si>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</si>
  <si>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</si>
  <si>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</si>
  <si>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</si>
  <si>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</si>
  <si>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</si>
  <si>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</si>
  <si>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</si>
  <si>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</si>
  <si>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</si>
  <si>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</si>
  <si>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</si>
  <si>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</si>
  <si>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</si>
  <si>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</si>
  <si>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</si>
  <si>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</si>
  <si>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</si>
  <si>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</si>
  <si>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</si>
  <si>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</si>
  <si>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</si>
  <si>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</si>
  <si>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</si>
  <si>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</si>
  <si>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</si>
  <si>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</si>
  <si>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</si>
  <si>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</si>
  <si>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</si>
  <si>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</si>
  <si>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</si>
  <si>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</si>
  <si>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</si>
  <si>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</si>
  <si>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</si>
  <si>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</si>
  <si>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</si>
  <si>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</si>
  <si>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</si>
  <si>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</si>
  <si>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</si>
  <si>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</si>
  <si>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</si>
  <si>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</si>
  <si>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</si>
  <si>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</si>
  <si>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</si>
  <si>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</si>
  <si>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</si>
  <si>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</si>
  <si>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</si>
  <si>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</si>
  <si>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</si>
  <si>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</si>
  <si>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</si>
  <si>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</si>
  <si>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</si>
  <si>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</si>
  <si>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</si>
  <si>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</si>
  <si>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</si>
  <si>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</si>
  <si>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</si>
  <si>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</si>
  <si>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</si>
  <si>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</si>
  <si>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</si>
  <si>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</si>
  <si>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</si>
  <si>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</si>
  <si>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</si>
  <si>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</si>
  <si>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</si>
  <si>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</si>
  <si>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</si>
  <si>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</si>
  <si>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</si>
  <si>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</si>
  <si>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</si>
  <si>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</si>
  <si>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</si>
  <si>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</si>
  <si>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</si>
  <si>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</si>
  <si>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</si>
  <si>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</si>
  <si>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</si>
  <si>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</si>
  <si>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</si>
  <si>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</si>
  <si>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</si>
  <si>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</si>
  <si>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</si>
  <si>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</si>
  <si>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</si>
  <si>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</si>
  <si>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</si>
  <si>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</si>
  <si>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</si>
  <si>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</si>
  <si>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</si>
  <si>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</si>
  <si>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</si>
  <si>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</si>
  <si>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</si>
  <si>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</si>
  <si>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</si>
  <si>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</si>
  <si>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</si>
  <si>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</si>
  <si>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</si>
  <si>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</si>
  <si>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</si>
  <si>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</si>
  <si>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</si>
  <si>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</si>
  <si>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</si>
  <si>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</si>
  <si>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</si>
  <si>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</si>
  <si>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</si>
  <si>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</si>
  <si>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</si>
  <si>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</si>
  <si>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</si>
  <si>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</si>
  <si>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</si>
  <si>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</si>
  <si>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</si>
  <si>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</si>
  <si>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</si>
  <si>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</si>
  <si>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</si>
  <si>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</si>
  <si>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</si>
  <si>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</si>
  <si>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</si>
  <si>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</si>
  <si>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</si>
  <si>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</si>
  <si>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</si>
  <si>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</si>
  <si>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</si>
  <si>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</si>
  <si>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</si>
  <si>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</si>
  <si>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</si>
  <si>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</si>
  <si>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</si>
  <si>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</si>
  <si>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</si>
  <si>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</si>
  <si>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</si>
  <si>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</si>
  <si>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</si>
  <si>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</si>
  <si>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</si>
  <si>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</si>
  <si>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</si>
  <si>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</si>
  <si>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</si>
  <si>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</si>
  <si>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</si>
  <si>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</si>
  <si>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</si>
  <si>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</si>
  <si>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</si>
  <si>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</si>
  <si>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</si>
  <si>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</si>
  <si>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</si>
  <si>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</si>
  <si>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</si>
  <si>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</si>
  <si>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</si>
  <si>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</si>
  <si>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</si>
  <si>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</si>
  <si>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</si>
  <si>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</si>
  <si>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</si>
  <si>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</si>
  <si>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</si>
  <si>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</si>
  <si>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</si>
  <si>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</si>
  <si>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</si>
  <si>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</si>
  <si>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</si>
  <si>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</si>
  <si>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</si>
  <si>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</si>
  <si>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</si>
  <si>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</si>
  <si>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</si>
  <si>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</si>
  <si>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</si>
  <si>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</si>
  <si>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</si>
  <si>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</si>
  <si>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</si>
  <si>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</si>
  <si>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</si>
  <si>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</si>
  <si>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</si>
  <si>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</si>
  <si>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</si>
  <si>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</si>
  <si>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</si>
  <si>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</si>
  <si>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</si>
  <si>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</si>
  <si>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</si>
  <si>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</si>
  <si>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</si>
  <si>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</si>
  <si>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</si>
  <si>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</si>
  <si>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</si>
  <si>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</si>
  <si>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</si>
  <si>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</si>
  <si>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</si>
  <si>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</si>
  <si>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</si>
  <si>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</si>
  <si>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</si>
  <si>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</si>
  <si>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</si>
  <si>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</si>
  <si>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</si>
  <si>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</si>
  <si>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</si>
  <si>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</si>
  <si>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</si>
  <si>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</si>
  <si>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</si>
  <si>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</si>
  <si>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</si>
  <si>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</si>
  <si>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</si>
  <si>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</si>
  <si>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</si>
  <si>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</si>
  <si>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</si>
  <si>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</si>
  <si>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</si>
  <si>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</si>
  <si>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</si>
  <si>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</si>
  <si>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</si>
  <si>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</si>
  <si>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</si>
  <si>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</si>
  <si>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</si>
  <si>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</si>
  <si>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</si>
  <si>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</si>
  <si>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</si>
  <si>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</si>
  <si>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</si>
  <si>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</si>
  <si>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</si>
  <si>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</si>
  <si>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</si>
  <si>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</si>
  <si>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</si>
  <si>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</si>
  <si>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</si>
  <si>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</si>
  <si>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</si>
  <si>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</si>
  <si>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</si>
  <si>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</si>
  <si>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</si>
  <si>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</si>
  <si>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</si>
  <si>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</si>
  <si>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</si>
  <si>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</si>
  <si>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</si>
  <si>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</si>
  <si>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</si>
  <si>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</si>
  <si>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</si>
  <si>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</si>
  <si>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</si>
  <si>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</si>
  <si>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</si>
  <si>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</si>
  <si>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</si>
  <si>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</si>
  <si>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</si>
  <si>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</si>
  <si>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</si>
  <si>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</si>
  <si>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</si>
  <si>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</si>
  <si>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</si>
  <si>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</si>
  <si>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</si>
  <si>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</si>
  <si>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</si>
  <si>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</si>
  <si>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</si>
  <si>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</si>
  <si>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</si>
  <si>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</si>
  <si>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</si>
  <si>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</si>
  <si>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</si>
  <si>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</si>
  <si>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</si>
  <si>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</si>
  <si>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</si>
  <si>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</si>
  <si>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</si>
  <si>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</si>
  <si>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</si>
  <si>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</si>
  <si>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</si>
  <si>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</si>
  <si>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</si>
  <si>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</si>
  <si>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</si>
  <si>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</si>
  <si>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</si>
  <si>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</si>
  <si>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</si>
  <si>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</si>
  <si>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</si>
  <si>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</si>
  <si>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</si>
  <si>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</si>
  <si>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</si>
  <si>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</si>
  <si>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</si>
  <si>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</si>
  <si>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</si>
  <si>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</si>
  <si>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</si>
  <si>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</si>
  <si>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</si>
  <si>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</si>
  <si>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</si>
  <si>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</si>
  <si>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</si>
  <si>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</si>
  <si>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</si>
  <si>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</si>
  <si>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</si>
  <si>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</si>
  <si>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</si>
  <si>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</si>
  <si>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</si>
  <si>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</si>
  <si>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</si>
  <si>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</si>
  <si>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</si>
  <si>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</si>
  <si>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</si>
  <si>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</si>
  <si>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</si>
  <si>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</si>
  <si>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</si>
  <si>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</si>
  <si>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</si>
  <si>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</si>
  <si>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</si>
  <si>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</si>
  <si>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</si>
  <si>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</si>
  <si>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</si>
  <si>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</si>
  <si>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</si>
  <si>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</si>
  <si>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</si>
  <si>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</si>
  <si>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</si>
  <si>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</si>
  <si>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</si>
  <si>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</si>
  <si>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</si>
  <si>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</si>
  <si>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</si>
  <si>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</si>
  <si>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</si>
  <si>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</si>
  <si>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</si>
  <si>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</si>
  <si>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</si>
  <si>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</si>
  <si>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</si>
  <si>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</si>
  <si>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</si>
  <si>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</si>
  <si>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</si>
  <si>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</si>
  <si>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</si>
  <si>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</si>
  <si>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</si>
  <si>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</si>
  <si>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</si>
  <si>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</si>
  <si>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</si>
  <si>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</si>
  <si>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</si>
  <si>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</si>
  <si>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</si>
  <si>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</si>
  <si>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</si>
  <si>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</si>
  <si>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</si>
  <si>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</si>
  <si>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</si>
  <si>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</si>
  <si>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</si>
  <si>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</si>
  <si>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</si>
  <si>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</si>
  <si>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</si>
  <si>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</si>
  <si>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</si>
  <si>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</si>
  <si>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</si>
  <si>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</si>
  <si>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</si>
  <si>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</si>
  <si>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</si>
  <si>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</si>
  <si>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</si>
  <si>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</si>
  <si>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</si>
  <si>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</si>
  <si>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</si>
  <si>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</si>
  <si>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</si>
  <si>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</si>
  <si>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</si>
  <si>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</si>
  <si>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</si>
  <si>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</si>
  <si>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</si>
  <si>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</si>
  <si>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</si>
  <si>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</si>
  <si>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</si>
  <si>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</si>
  <si>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</si>
  <si>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</si>
  <si>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</si>
  <si>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</si>
  <si>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</si>
  <si>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</si>
  <si>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</si>
  <si>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</si>
  <si>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</si>
  <si>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</si>
  <si>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</si>
  <si>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</si>
  <si>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</si>
  <si>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</si>
  <si>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</si>
  <si>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</si>
  <si>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</si>
  <si>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</si>
  <si>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</si>
  <si>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</si>
  <si>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</si>
  <si>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</si>
  <si>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</si>
  <si>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</si>
  <si>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</si>
  <si>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</si>
  <si>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</si>
  <si>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</si>
  <si>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</si>
  <si>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</si>
  <si>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</si>
  <si>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</si>
  <si>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</si>
  <si>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</si>
  <si>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</si>
  <si>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</si>
  <si>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</si>
  <si>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</si>
  <si>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</si>
  <si>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</si>
  <si>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</si>
  <si>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</si>
  <si>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</si>
  <si>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</si>
  <si>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</si>
  <si>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</si>
  <si>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</si>
  <si>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</si>
  <si>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</si>
  <si>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</si>
  <si>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</si>
  <si>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</si>
  <si>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</si>
  <si>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</si>
  <si>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</si>
  <si>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</si>
  <si>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</si>
  <si>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</si>
  <si>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</si>
  <si>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</si>
  <si>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</si>
  <si>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</si>
  <si>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</si>
  <si>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</si>
  <si>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</si>
  <si>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</si>
  <si>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</si>
  <si>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</si>
  <si>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</si>
  <si>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</si>
  <si>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</si>
  <si>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</si>
  <si>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</si>
  <si>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</si>
  <si>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</si>
  <si>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</si>
  <si>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</si>
  <si>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</si>
  <si>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</si>
  <si>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</si>
  <si>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</si>
  <si>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</si>
  <si>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</si>
  <si>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</si>
  <si>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</si>
  <si>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</si>
  <si>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</si>
  <si>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</si>
  <si>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</si>
  <si>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</si>
  <si>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</si>
  <si>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</si>
  <si>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</si>
  <si>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</si>
  <si>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</si>
  <si>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</si>
  <si>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</si>
  <si>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</si>
  <si>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</si>
  <si>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</si>
  <si>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</si>
  <si>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</si>
  <si>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</si>
  <si>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</si>
  <si>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</si>
  <si>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</si>
  <si>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</si>
  <si>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</si>
  <si>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</si>
  <si>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</si>
  <si>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</si>
  <si>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</si>
  <si>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</si>
  <si>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</si>
  <si>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</si>
  <si>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</si>
  <si>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</si>
  <si>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</si>
  <si>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</si>
  <si>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</si>
  <si>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</si>
  <si>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</si>
  <si>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</si>
  <si>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</si>
  <si>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</si>
  <si>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</si>
  <si>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</si>
  <si>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</si>
  <si>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</si>
  <si>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</si>
  <si>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</si>
  <si>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</si>
  <si>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</si>
  <si>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</si>
  <si>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</si>
  <si>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</si>
  <si>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</si>
  <si>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</si>
  <si>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</si>
  <si>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</si>
  <si>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</si>
  <si>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</si>
  <si>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</si>
  <si>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</si>
  <si>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</si>
  <si>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</si>
  <si>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</si>
  <si>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</si>
  <si>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</si>
  <si>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</si>
  <si>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</si>
  <si>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</si>
  <si>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</si>
  <si>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</si>
  <si>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</si>
  <si>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</si>
  <si>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</si>
  <si>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</si>
  <si>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</si>
  <si>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</si>
  <si>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</si>
  <si>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</si>
  <si>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</si>
  <si>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</si>
  <si>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</si>
  <si>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</si>
  <si>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</si>
  <si>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</si>
  <si>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</si>
  <si>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</si>
  <si>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</si>
  <si>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</si>
  <si>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</si>
  <si>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</si>
  <si>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</si>
  <si>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</si>
  <si>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</si>
  <si>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</si>
  <si>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</si>
  <si>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</si>
  <si>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</si>
  <si>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</si>
  <si>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</si>
  <si>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</si>
  <si>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</si>
  <si>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</si>
  <si>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</si>
  <si>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</si>
  <si>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</si>
  <si>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</si>
  <si>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</si>
  <si>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</si>
  <si>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</si>
  <si>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</si>
  <si>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</si>
  <si>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</si>
  <si>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</si>
  <si>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</si>
  <si>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</si>
  <si>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</si>
  <si>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</si>
  <si>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</si>
  <si>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</si>
  <si>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</si>
  <si>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</si>
  <si>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</si>
  <si>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</si>
  <si>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</si>
  <si>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</si>
  <si>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</si>
  <si>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</si>
  <si>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</si>
  <si>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</si>
  <si>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</si>
  <si>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</si>
  <si>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</si>
  <si>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</si>
  <si>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</si>
  <si>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</si>
  <si>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</si>
  <si>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</si>
  <si>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</si>
  <si>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</si>
  <si>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</si>
  <si>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</si>
  <si>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</si>
  <si>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</si>
  <si>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</si>
  <si>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</si>
  <si>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</si>
  <si>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</si>
  <si>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</si>
  <si>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</si>
  <si>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</si>
  <si>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</si>
  <si>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</si>
  <si>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</si>
  <si>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</si>
  <si>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</si>
  <si>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</si>
  <si>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</si>
  <si>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</si>
  <si>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</si>
  <si>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</si>
  <si>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</si>
  <si>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</si>
  <si>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</si>
  <si>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</si>
  <si>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</si>
  <si>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</si>
  <si>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</si>
  <si>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</si>
  <si>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</si>
  <si>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</si>
  <si>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</si>
  <si>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</si>
  <si>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</si>
  <si>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</si>
  <si>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</si>
  <si>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</si>
  <si>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</si>
  <si>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</si>
  <si>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</si>
  <si>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</si>
  <si>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</si>
  <si>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</si>
  <si>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</si>
  <si>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</si>
  <si>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</si>
  <si>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</si>
  <si>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</si>
  <si>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</si>
  <si>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</si>
  <si>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</si>
  <si>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</si>
  <si>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</si>
  <si>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</si>
  <si>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</si>
  <si>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</si>
  <si>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</si>
  <si>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</si>
  <si>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</si>
  <si>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</si>
  <si>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</si>
  <si>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</si>
  <si>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</si>
  <si>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</si>
  <si>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</si>
  <si>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</si>
  <si>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</si>
  <si>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</si>
  <si>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</si>
  <si>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</si>
  <si>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</si>
  <si>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</si>
  <si>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</si>
  <si>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</si>
  <si>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</si>
  <si>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</si>
  <si>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</si>
  <si>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</si>
  <si>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</si>
  <si>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</si>
  <si>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</si>
  <si>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</si>
  <si>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</si>
  <si>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</si>
  <si>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</si>
  <si>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</si>
  <si>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</si>
  <si>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</si>
  <si>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</si>
  <si>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</si>
  <si>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</si>
  <si>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</si>
  <si>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</si>
  <si>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</si>
  <si>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</si>
  <si>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</si>
  <si>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</si>
  <si>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</si>
  <si>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</si>
  <si>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</si>
  <si>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</si>
  <si>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</si>
  <si>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</si>
  <si>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</si>
  <si>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</si>
  <si>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</si>
  <si>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</si>
  <si>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</si>
  <si>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</si>
  <si>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</si>
  <si>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</si>
  <si>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</si>
  <si>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</si>
  <si>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</si>
  <si>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</si>
  <si>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</si>
  <si>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</si>
  <si>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</si>
  <si>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</si>
  <si>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</si>
  <si>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</si>
  <si>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</si>
  <si>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</si>
  <si>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</si>
  <si>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</si>
  <si>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</si>
  <si>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</si>
  <si>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</si>
  <si>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</si>
  <si>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</si>
  <si>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</si>
  <si>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</si>
  <si>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</si>
  <si>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</si>
  <si>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</si>
  <si>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</si>
  <si>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</si>
  <si>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</si>
  <si>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</si>
  <si>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</si>
  <si>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</si>
  <si>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</si>
  <si>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</si>
  <si>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</si>
  <si>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</si>
  <si>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</si>
  <si>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</si>
  <si>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</si>
  <si>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</si>
  <si>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</si>
  <si>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</si>
  <si>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</si>
  <si>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</si>
  <si>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</si>
  <si>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</si>
  <si>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</si>
  <si>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</si>
  <si>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</si>
  <si>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</si>
  <si>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</si>
  <si>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</si>
  <si>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</si>
  <si>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</si>
  <si>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</si>
  <si>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</si>
  <si>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</si>
  <si>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</si>
  <si>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</si>
  <si>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</si>
  <si>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</si>
  <si>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</si>
  <si>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</si>
  <si>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</si>
  <si>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</si>
  <si>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</si>
  <si>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</si>
  <si>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</si>
  <si>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</si>
  <si>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</si>
  <si>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</si>
  <si>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</si>
  <si>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</si>
  <si>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</si>
  <si>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</si>
  <si>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</si>
  <si>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</si>
  <si>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</si>
  <si>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</si>
  <si>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</si>
  <si>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</si>
  <si>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</si>
  <si>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</si>
  <si>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</si>
  <si>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</si>
  <si>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</si>
  <si>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</si>
  <si>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</si>
  <si>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</si>
  <si>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</si>
  <si>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</si>
  <si>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</si>
  <si>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</si>
  <si>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</si>
  <si>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</si>
  <si>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</si>
  <si>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</si>
  <si>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</si>
  <si>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</si>
  <si>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</si>
  <si>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</si>
  <si>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</si>
  <si>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</si>
  <si>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</si>
  <si>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</si>
  <si>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</si>
  <si>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</si>
  <si>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</si>
  <si>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</si>
  <si>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</si>
  <si>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</si>
  <si>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</si>
  <si>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</si>
  <si>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</si>
  <si>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</si>
  <si>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</si>
  <si>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</si>
  <si>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</si>
  <si>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</si>
  <si>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</si>
  <si>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</si>
  <si>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</si>
  <si>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</si>
  <si>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</si>
  <si>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</si>
  <si>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</si>
  <si>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</si>
  <si>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</si>
  <si>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</si>
  <si>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</si>
  <si>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</si>
  <si>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</si>
  <si>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</si>
  <si>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</si>
  <si>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</si>
  <si>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</si>
  <si>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</si>
  <si>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</si>
  <si>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</si>
  <si>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</si>
  <si>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</si>
  <si>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</si>
  <si>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</si>
  <si>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</si>
  <si>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</si>
  <si>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</si>
  <si>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</si>
  <si>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</si>
  <si>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</si>
  <si>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</si>
  <si>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</si>
  <si>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</si>
  <si>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</si>
  <si>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</si>
  <si>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</si>
  <si>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</si>
  <si>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</si>
  <si>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</si>
  <si>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</si>
  <si>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</si>
  <si>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</si>
  <si>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</si>
  <si>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</si>
  <si>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</si>
  <si>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</si>
  <si>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</si>
  <si>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</si>
  <si>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</si>
  <si>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</si>
  <si>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</si>
  <si>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</si>
  <si>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</si>
  <si>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</si>
  <si>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</si>
  <si>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</si>
  <si>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</si>
  <si>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</si>
  <si>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</si>
  <si>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</si>
  <si>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</si>
  <si>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</si>
  <si>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</si>
  <si>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</si>
  <si>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</si>
  <si>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</si>
  <si>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</si>
  <si>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</si>
  <si>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</si>
  <si>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</si>
  <si>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</si>
  <si>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</si>
  <si>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</si>
  <si>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</si>
  <si>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</si>
  <si>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</si>
  <si>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</si>
  <si>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</si>
  <si>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</si>
  <si>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</si>
  <si>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</si>
  <si>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</si>
  <si>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</si>
  <si>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</si>
  <si>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</si>
  <si>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</si>
  <si>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</si>
  <si>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</si>
  <si>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</si>
  <si>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</si>
  <si>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</si>
  <si>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</si>
  <si>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</si>
  <si>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</si>
  <si>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</si>
  <si>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</si>
  <si>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</si>
  <si>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</si>
  <si>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</si>
  <si>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</si>
  <si>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</si>
  <si>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</si>
  <si>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</si>
  <si>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</si>
  <si>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</si>
  <si>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</si>
  <si>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</si>
  <si>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</si>
  <si>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</si>
  <si>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</si>
  <si>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</si>
  <si>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</si>
  <si>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</si>
  <si>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</si>
  <si>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</si>
  <si>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</si>
  <si>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</si>
  <si>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</si>
  <si>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</si>
  <si>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</si>
  <si>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</si>
  <si>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</si>
  <si>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</si>
  <si>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</si>
  <si>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</si>
  <si>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</si>
  <si>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</si>
  <si>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</si>
  <si>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</si>
  <si>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</si>
  <si>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</si>
  <si>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</si>
  <si>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</si>
  <si>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</si>
  <si>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</si>
  <si>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</si>
  <si>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</si>
  <si>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</si>
  <si>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</si>
  <si>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</si>
  <si>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</si>
  <si>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</si>
  <si>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</si>
  <si>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</si>
  <si>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</si>
  <si>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</si>
  <si>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</si>
  <si>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</si>
  <si>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</si>
  <si>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</si>
  <si>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</si>
  <si>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</si>
  <si>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</si>
  <si>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</si>
  <si>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</si>
  <si>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</si>
  <si>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</si>
  <si>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</si>
  <si>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</si>
  <si>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</si>
  <si>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</si>
  <si>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</si>
  <si>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</si>
  <si>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</si>
  <si>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</si>
  <si>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</si>
  <si>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</si>
  <si>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</si>
  <si>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</si>
  <si>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</si>
  <si>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</si>
  <si>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</si>
  <si>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</si>
  <si>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</si>
  <si>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</si>
  <si>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</si>
  <si>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</si>
  <si>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</si>
  <si>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</si>
  <si>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</si>
  <si>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</si>
  <si>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</si>
  <si>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</si>
  <si>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</si>
  <si>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</si>
  <si>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</si>
  <si>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</si>
  <si>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</si>
  <si>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</si>
  <si>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</si>
  <si>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</si>
  <si>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</si>
  <si>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</si>
  <si>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</si>
  <si>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</si>
  <si>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</si>
  <si>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</si>
  <si>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</si>
  <si>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</si>
  <si>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</si>
  <si>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</si>
  <si>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</si>
  <si>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</si>
  <si>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</si>
  <si>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</si>
  <si>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</si>
  <si>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</si>
  <si>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</si>
  <si>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</si>
  <si>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</si>
  <si>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</si>
  <si>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</si>
  <si>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</si>
  <si>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</si>
  <si>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</si>
  <si>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</si>
  <si>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</si>
  <si>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</si>
  <si>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</si>
  <si>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</si>
  <si>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</si>
  <si>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</si>
  <si>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</si>
  <si>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</si>
  <si>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</si>
  <si>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</si>
  <si>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</si>
  <si>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</si>
  <si>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</si>
  <si>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</si>
  <si>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</si>
  <si>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</si>
  <si>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</si>
  <si>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</si>
  <si>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</si>
  <si>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</si>
  <si>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</si>
  <si>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</si>
  <si>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</si>
  <si>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</si>
  <si>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</si>
  <si>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</si>
  <si>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</si>
  <si>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</si>
  <si>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</si>
  <si>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</si>
  <si>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</si>
  <si>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</si>
  <si>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</si>
  <si>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</si>
  <si>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</si>
  <si>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</si>
  <si>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</si>
  <si>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</si>
  <si>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</si>
  <si>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</si>
  <si>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</si>
  <si>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</si>
  <si>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</si>
  <si>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</si>
  <si>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</si>
  <si>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</si>
  <si>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</si>
  <si>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</si>
  <si>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</si>
  <si>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</si>
  <si>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</si>
  <si>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</si>
  <si>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</si>
  <si>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</si>
  <si>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</si>
  <si>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</si>
  <si>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</si>
  <si>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</si>
  <si>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</si>
  <si>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</si>
  <si>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</si>
  <si>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</si>
  <si>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</si>
  <si>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</si>
  <si>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</si>
  <si>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</si>
  <si>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</si>
  <si>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</si>
  <si>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</si>
  <si>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</si>
  <si>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</si>
  <si>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</si>
  <si>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</si>
  <si>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</si>
  <si>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</si>
  <si>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</si>
  <si>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</si>
  <si>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</si>
  <si>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</si>
  <si>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</si>
  <si>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</si>
  <si>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</si>
  <si>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</si>
  <si>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</si>
  <si>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</si>
  <si>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</si>
  <si>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</si>
  <si>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</si>
  <si>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</si>
  <si>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</si>
  <si>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</si>
  <si>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</si>
  <si>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</si>
  <si>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</si>
  <si>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</si>
  <si>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</si>
  <si>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</si>
  <si>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</si>
  <si>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</si>
  <si>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</si>
  <si>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</si>
  <si>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</si>
  <si>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</si>
  <si>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</si>
  <si>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</si>
  <si>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</si>
  <si>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</si>
  <si>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</si>
  <si>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</si>
  <si>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</si>
  <si>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</si>
  <si>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</si>
  <si>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</si>
  <si>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</si>
  <si>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</si>
  <si>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</si>
  <si>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</si>
  <si>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</si>
  <si>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</si>
  <si>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</si>
  <si>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</si>
  <si>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</si>
  <si>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</si>
  <si>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</si>
  <si>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</si>
  <si>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</si>
  <si>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</si>
  <si>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</si>
  <si>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</si>
  <si>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</si>
  <si>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</si>
  <si>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</si>
  <si>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</si>
  <si>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</si>
  <si>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</si>
  <si>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</si>
  <si>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</si>
  <si>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</si>
  <si>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</si>
  <si>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</si>
  <si>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</si>
  <si>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</si>
  <si>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</si>
  <si>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</si>
  <si>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</si>
  <si>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</si>
  <si>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</si>
  <si>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</si>
  <si>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</si>
  <si>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</si>
  <si>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</si>
  <si>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</si>
  <si>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</si>
  <si>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</si>
  <si>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</si>
  <si>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</si>
  <si>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</si>
  <si>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</si>
  <si>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</si>
  <si>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</si>
  <si>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</si>
  <si>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</si>
  <si>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</si>
  <si>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</si>
  <si>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</si>
  <si>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</si>
  <si>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</si>
  <si>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</si>
  <si>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</si>
  <si>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</si>
  <si>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</si>
  <si>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</si>
  <si>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</si>
  <si>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</si>
  <si>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</si>
  <si>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</si>
  <si>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</si>
  <si>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</si>
  <si>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</si>
  <si>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</si>
  <si>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</si>
  <si>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</si>
  <si>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</si>
  <si>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</si>
  <si>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</si>
  <si>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</si>
  <si>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</si>
  <si>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</si>
  <si>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</si>
  <si>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</si>
  <si>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</si>
  <si>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</si>
  <si>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</si>
  <si>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</si>
  <si>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</si>
  <si>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</si>
  <si>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</si>
  <si>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</si>
  <si>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</si>
  <si>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</si>
  <si>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</si>
  <si>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</si>
  <si>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</si>
  <si>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</si>
  <si>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</si>
  <si>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</si>
  <si>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</si>
  <si>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</si>
  <si>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</si>
  <si>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</si>
  <si>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</si>
  <si>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</si>
  <si>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</si>
  <si>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</si>
  <si>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</si>
  <si>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</si>
  <si>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</si>
  <si>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</si>
  <si>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</si>
  <si>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</si>
  <si>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</si>
  <si>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</si>
  <si>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</si>
  <si>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</si>
  <si>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</si>
  <si>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</si>
  <si>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</si>
  <si>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</si>
  <si>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</si>
  <si>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</si>
  <si>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</si>
  <si>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</si>
  <si>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</si>
  <si>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</si>
  <si>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</si>
  <si>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</si>
  <si>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</si>
  <si>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</si>
  <si>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</si>
  <si>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</si>
  <si>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</si>
  <si>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</si>
  <si>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</si>
  <si>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</si>
  <si>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</si>
  <si>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</si>
  <si>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</si>
  <si>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</si>
  <si>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</si>
  <si>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</si>
  <si>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</si>
  <si>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</si>
  <si>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</si>
  <si>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</si>
  <si>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</si>
  <si>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</si>
  <si>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</si>
  <si>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</si>
  <si>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</si>
  <si>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</si>
  <si>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</si>
  <si>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</si>
  <si>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</si>
  <si>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</si>
  <si>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</si>
  <si>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</si>
  <si>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</si>
  <si>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</si>
  <si>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</si>
  <si>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</si>
  <si>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</si>
  <si>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</si>
  <si>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</si>
  <si>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</si>
  <si>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</si>
  <si>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</si>
  <si>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</si>
  <si>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</si>
  <si>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</si>
  <si>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</si>
  <si>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</si>
  <si>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</si>
  <si>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</si>
  <si>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</si>
  <si>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</si>
  <si>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</si>
  <si>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</si>
  <si>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</si>
  <si>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</si>
  <si>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</si>
  <si>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</si>
  <si>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</si>
  <si>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</si>
  <si>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</si>
  <si>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</si>
  <si>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</si>
  <si>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</si>
  <si>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</si>
  <si>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</si>
  <si>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</si>
  <si>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</si>
  <si>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</si>
  <si>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</si>
  <si>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</si>
  <si>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</si>
  <si>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</si>
  <si>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</si>
  <si>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</si>
  <si>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</si>
  <si>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</si>
  <si>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</si>
  <si>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</si>
  <si>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</si>
  <si>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</si>
  <si>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</si>
  <si>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</si>
  <si>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</si>
  <si>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</si>
  <si>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</si>
  <si>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</si>
  <si>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</si>
  <si>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</si>
  <si>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</si>
  <si>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</si>
  <si>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</si>
  <si>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</si>
  <si>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</si>
  <si>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</si>
  <si>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</si>
  <si>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</si>
  <si>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</si>
  <si>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</si>
  <si>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</si>
  <si>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</si>
  <si>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</si>
  <si>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</si>
  <si>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</si>
  <si>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</si>
  <si>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</si>
  <si>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</si>
  <si>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</si>
  <si>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</si>
  <si>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</si>
  <si>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</si>
  <si>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</si>
  <si>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</si>
  <si>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</si>
  <si>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</si>
  <si>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</si>
  <si>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</si>
  <si>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</si>
  <si>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</si>
  <si>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</si>
  <si>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</si>
  <si>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</si>
  <si>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</si>
  <si>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</si>
  <si>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</si>
  <si>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</si>
  <si>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</si>
  <si>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</si>
  <si>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</si>
  <si>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</si>
  <si>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</si>
  <si>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</si>
  <si>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</si>
  <si>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</si>
  <si>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</si>
  <si>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</si>
  <si>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</si>
  <si>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</si>
  <si>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</si>
  <si>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</si>
  <si>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</si>
  <si>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</si>
  <si>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</si>
  <si>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</si>
  <si>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</si>
  <si>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</si>
  <si>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</si>
  <si>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</si>
  <si>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</si>
  <si>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</si>
  <si>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</si>
  <si>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</si>
  <si>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</si>
  <si>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</si>
  <si>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</si>
  <si>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</si>
  <si>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</si>
  <si>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</si>
  <si>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</si>
  <si>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</si>
  <si>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</si>
  <si>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</si>
  <si>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</si>
  <si>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</si>
  <si>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</si>
  <si>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</si>
  <si>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</si>
  <si>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</si>
  <si>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</si>
  <si>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</si>
  <si>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</si>
  <si>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</si>
  <si>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</si>
  <si>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</si>
  <si>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</si>
  <si>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</si>
  <si>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</si>
  <si>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</si>
  <si>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</si>
  <si>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</si>
  <si>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</si>
  <si>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</si>
  <si>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</si>
  <si>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</si>
  <si>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</si>
  <si>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</si>
  <si>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</si>
  <si>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</si>
  <si>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</si>
  <si>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</si>
  <si>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</si>
  <si>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</si>
  <si>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</si>
  <si>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</si>
  <si>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</si>
  <si>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</si>
  <si>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</si>
  <si>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</si>
  <si>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</si>
  <si>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</si>
  <si>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</si>
  <si>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</si>
  <si>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</si>
  <si>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</si>
  <si>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</si>
  <si>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</si>
  <si>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</si>
  <si>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</si>
  <si>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</si>
  <si>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</si>
  <si>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</si>
  <si>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</si>
  <si>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</si>
  <si>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</si>
  <si>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</si>
  <si>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</si>
  <si>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</si>
  <si>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</si>
  <si>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</si>
  <si>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</si>
  <si>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</si>
  <si>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</si>
  <si>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</si>
  <si>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</si>
  <si>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</si>
  <si>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</si>
  <si>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</si>
  <si>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</si>
  <si>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</si>
  <si>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</si>
  <si>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</si>
  <si>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</si>
  <si>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</si>
  <si>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</si>
  <si>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</si>
  <si>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</si>
  <si>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</si>
  <si>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</si>
  <si>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</si>
  <si>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</si>
  <si>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</si>
  <si>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</si>
  <si>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</si>
  <si>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</si>
  <si>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</si>
  <si>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</si>
  <si>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</si>
  <si>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</si>
  <si>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</si>
  <si>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</si>
  <si>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</si>
  <si>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</si>
  <si>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</si>
  <si>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</si>
  <si>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</si>
  <si>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</si>
  <si>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</si>
  <si>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</si>
  <si>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</si>
  <si>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</si>
  <si>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</si>
  <si>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</si>
  <si>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</si>
  <si>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</si>
  <si>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</si>
  <si>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</si>
  <si>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</si>
  <si>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</si>
  <si>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</si>
  <si>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</si>
  <si>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</si>
  <si>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</si>
  <si>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</si>
  <si>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</si>
  <si>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</si>
  <si>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</si>
  <si>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</si>
  <si>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</si>
  <si>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</si>
  <si>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</si>
  <si>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</si>
  <si>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</si>
  <si>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</si>
  <si>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</si>
  <si>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</si>
  <si>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</si>
  <si>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</si>
  <si>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</si>
  <si>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</si>
  <si>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</si>
  <si>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</si>
  <si>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</si>
  <si>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</si>
  <si>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</si>
  <si>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</si>
  <si>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</si>
  <si>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</si>
  <si>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</si>
  <si>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</si>
  <si>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</si>
  <si>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</si>
  <si>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</si>
  <si>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</si>
  <si>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</si>
  <si>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</si>
  <si>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</si>
  <si>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</si>
  <si>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</si>
  <si>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</si>
  <si>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</si>
  <si>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</si>
  <si>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</si>
  <si>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</si>
  <si>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</si>
  <si>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</si>
  <si>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</si>
  <si>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</si>
  <si>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</si>
  <si>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</si>
  <si>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</si>
  <si>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</si>
  <si>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</si>
  <si>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</si>
  <si>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</si>
  <si>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</si>
  <si>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</si>
  <si>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</si>
  <si>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</si>
  <si>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</si>
  <si>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</si>
  <si>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</si>
  <si>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</si>
  <si>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</si>
  <si>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</si>
  <si>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</si>
  <si>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</si>
  <si>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</si>
  <si>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</si>
  <si>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</si>
  <si>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</si>
  <si>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</si>
  <si>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</si>
  <si>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</si>
  <si>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</si>
  <si>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</si>
  <si>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</si>
  <si>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</si>
  <si>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</si>
  <si>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</si>
  <si>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</si>
  <si>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</si>
  <si>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</si>
  <si>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</si>
  <si>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</si>
  <si>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</si>
  <si>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</si>
  <si>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</si>
  <si>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</si>
  <si>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</si>
  <si>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</si>
  <si>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</si>
  <si>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</si>
  <si>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</si>
  <si>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</si>
  <si>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</si>
  <si>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</si>
  <si>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</si>
  <si>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</si>
  <si>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</si>
  <si>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</si>
  <si>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</si>
  <si>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</si>
  <si>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</si>
  <si>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</si>
  <si>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</si>
  <si>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</si>
  <si>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</si>
  <si>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</si>
  <si>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</si>
  <si>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</si>
  <si>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</si>
  <si>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</si>
  <si>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</si>
  <si>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</si>
  <si>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</si>
  <si>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</si>
  <si>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</si>
  <si>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</si>
  <si>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</si>
  <si>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</si>
  <si>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</si>
  <si>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</si>
  <si>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</si>
  <si>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</si>
  <si>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</si>
  <si>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</si>
  <si>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</si>
  <si>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</si>
  <si>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</si>
  <si>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</si>
  <si>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</si>
  <si>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</si>
  <si>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</si>
  <si>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</si>
  <si>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</si>
  <si>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</si>
  <si>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</si>
  <si>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</si>
  <si>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</si>
  <si>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</si>
  <si>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</si>
  <si>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</si>
  <si>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</si>
  <si>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</si>
  <si>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</si>
  <si>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</si>
  <si>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</si>
  <si>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</si>
  <si>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</si>
  <si>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</si>
  <si>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</si>
  <si>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</si>
  <si>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</si>
  <si>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</si>
  <si>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</si>
  <si>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</si>
  <si>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</si>
  <si>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</si>
  <si>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</si>
  <si>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</si>
  <si>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</si>
  <si>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</si>
  <si>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</si>
  <si>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</si>
  <si>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</si>
  <si>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</si>
  <si>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</si>
  <si>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</si>
  <si>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</si>
  <si>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</si>
  <si>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</si>
  <si>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</si>
  <si>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</si>
  <si>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</si>
  <si>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</si>
  <si>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</si>
  <si>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</si>
  <si>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</si>
  <si>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</si>
  <si>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</si>
  <si>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</si>
  <si>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</si>
  <si>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</si>
  <si>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</si>
  <si>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</si>
  <si>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</si>
  <si>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</si>
  <si>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</si>
  <si>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</si>
  <si>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</si>
  <si>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</si>
  <si>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</si>
  <si>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</si>
  <si>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</si>
  <si>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</si>
  <si>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</si>
  <si>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</si>
  <si>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</si>
  <si>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</si>
  <si>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</si>
  <si>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</si>
  <si>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</si>
  <si>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</si>
  <si>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</si>
  <si>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</si>
  <si>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</si>
  <si>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</si>
  <si>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</si>
  <si>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</si>
  <si>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</si>
  <si>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</si>
  <si>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</si>
  <si>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</si>
  <si>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</si>
  <si>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</si>
  <si>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</si>
  <si>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</si>
  <si>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</si>
  <si>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</si>
  <si>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</si>
  <si>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</si>
  <si>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</si>
  <si>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</si>
  <si>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</si>
  <si>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</si>
  <si>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</si>
  <si>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</si>
  <si>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</si>
  <si>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</si>
  <si>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</si>
  <si>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</si>
  <si>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</si>
  <si>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</si>
  <si>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</si>
  <si>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</si>
  <si>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</si>
  <si>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</si>
  <si>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</si>
  <si>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</si>
  <si>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</si>
  <si>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</si>
  <si>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</si>
  <si>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</si>
  <si>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</si>
  <si>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</si>
  <si>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</si>
  <si>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</si>
  <si>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</si>
  <si>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</si>
  <si>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</si>
  <si>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</si>
  <si>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</si>
  <si>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</si>
  <si>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</si>
  <si>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</si>
  <si>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</si>
  <si>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</si>
  <si>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</si>
  <si>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</si>
  <si>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</si>
  <si>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</si>
  <si>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</si>
  <si>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</si>
  <si>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</si>
  <si>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</si>
  <si>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</si>
  <si>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</si>
  <si>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</si>
  <si>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</si>
  <si>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</si>
  <si>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</si>
  <si>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</si>
  <si>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</si>
  <si>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</si>
  <si>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</si>
  <si>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</si>
  <si>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</si>
  <si>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</si>
  <si>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</si>
  <si>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</si>
  <si>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</si>
  <si>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</si>
  <si>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</si>
  <si>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</si>
  <si>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</si>
  <si>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</si>
  <si>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</si>
  <si>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</si>
  <si>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</si>
  <si>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</si>
  <si>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</si>
  <si>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</si>
  <si>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</si>
  <si>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</si>
  <si>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</si>
  <si>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</si>
  <si>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</si>
  <si>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</si>
  <si>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</si>
  <si>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</si>
  <si>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</si>
  <si>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</si>
  <si>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</si>
  <si>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</si>
  <si>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</si>
  <si>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</si>
  <si>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</si>
  <si>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</si>
  <si>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</si>
  <si>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</si>
  <si>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</si>
  <si>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</si>
  <si>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</si>
  <si>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</si>
  <si>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</si>
  <si>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</si>
  <si>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</si>
  <si>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</si>
  <si>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</si>
  <si>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</si>
  <si>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</si>
  <si>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</si>
  <si>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</si>
  <si>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</si>
  <si>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</si>
  <si>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</si>
  <si>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</si>
  <si>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</si>
  <si>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</si>
  <si>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</si>
  <si>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</si>
  <si>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</si>
  <si>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</si>
  <si>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</si>
  <si>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</si>
  <si>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</si>
  <si>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</si>
  <si>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</si>
  <si>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</si>
  <si>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</si>
  <si>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</si>
  <si>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</si>
  <si>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</si>
  <si>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</si>
  <si>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</si>
  <si>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</si>
  <si>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</si>
  <si>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</si>
  <si>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</si>
  <si>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</si>
  <si>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</si>
  <si>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</si>
  <si>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</si>
  <si>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</si>
  <si>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</si>
  <si>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</si>
  <si>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</si>
  <si>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</si>
  <si>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</si>
  <si>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</si>
  <si>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</si>
  <si>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</si>
  <si>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</si>
  <si>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</si>
  <si>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</si>
  <si>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</si>
  <si>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</si>
  <si>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</si>
  <si>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</si>
  <si>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</si>
  <si>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</si>
  <si>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</si>
  <si>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</si>
  <si>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</si>
  <si>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</si>
  <si>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</si>
  <si>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</si>
  <si>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</si>
  <si>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</si>
  <si>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</si>
  <si>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</si>
  <si>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</si>
  <si>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</si>
  <si>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</si>
  <si>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</si>
  <si>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</si>
  <si>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</si>
  <si>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</si>
  <si>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</si>
  <si>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</si>
  <si>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</si>
  <si>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</si>
  <si>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</si>
  <si>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</si>
  <si>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</si>
  <si>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</si>
  <si>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</si>
  <si>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</si>
  <si>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</si>
  <si>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</si>
  <si>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</si>
  <si>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</si>
  <si>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</si>
  <si>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</si>
  <si>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</si>
  <si>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</si>
  <si>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</si>
  <si>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</si>
  <si>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</si>
  <si>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</si>
  <si>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</si>
  <si>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</si>
  <si>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</si>
  <si>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</si>
  <si>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</si>
  <si>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</si>
  <si>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</si>
  <si>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</si>
  <si>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</si>
  <si>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</si>
  <si>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</si>
  <si>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</si>
  <si>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</si>
  <si>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</si>
  <si>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</si>
  <si>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</si>
  <si>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</si>
  <si>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</si>
  <si>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</si>
  <si>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</si>
  <si>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</si>
  <si>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</si>
  <si>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</si>
  <si>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</si>
  <si>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</si>
  <si>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</si>
  <si>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</si>
  <si>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</si>
  <si>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</si>
  <si>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</si>
  <si>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</si>
  <si>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</si>
  <si>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</si>
  <si>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</si>
  <si>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</si>
  <si>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</si>
  <si>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</si>
  <si>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</si>
  <si>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</si>
  <si>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</si>
  <si>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</si>
  <si>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</si>
  <si>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</si>
  <si>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</si>
  <si>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</si>
  <si>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</si>
  <si>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</si>
  <si>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</si>
  <si>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</si>
  <si>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</si>
  <si>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</si>
  <si>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</si>
  <si>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</si>
  <si>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</si>
  <si>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</si>
  <si>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</si>
  <si>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</si>
  <si>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</si>
  <si>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</si>
  <si>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</si>
  <si>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</si>
  <si>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</si>
  <si>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</si>
  <si>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</si>
  <si>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</si>
  <si>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</si>
  <si>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</si>
  <si>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</si>
  <si>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</si>
  <si>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</si>
  <si>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</si>
  <si>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</si>
  <si>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</si>
  <si>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</si>
  <si>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</si>
  <si>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</si>
  <si>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</si>
  <si>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</si>
  <si>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</si>
  <si>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</si>
  <si>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</si>
  <si>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</si>
  <si>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</si>
  <si>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</si>
  <si>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</si>
  <si>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</si>
  <si>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</si>
  <si>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</si>
  <si>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</si>
  <si>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</si>
  <si>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</si>
  <si>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</si>
  <si>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</si>
  <si>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</si>
  <si>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</si>
  <si>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</si>
  <si>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</si>
  <si>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</si>
  <si>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</si>
  <si>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</si>
  <si>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</si>
  <si>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</si>
  <si>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</si>
  <si>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</si>
  <si>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</si>
  <si>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</si>
  <si>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</si>
  <si>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</si>
  <si>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</si>
  <si>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</si>
  <si>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</si>
  <si>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</si>
  <si>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</si>
  <si>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</si>
  <si>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</si>
  <si>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</si>
  <si>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</si>
  <si>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</si>
  <si>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</si>
  <si>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</si>
  <si>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</si>
  <si>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</si>
  <si>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</si>
  <si>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</si>
  <si>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</si>
  <si>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</si>
  <si>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</si>
  <si>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</si>
  <si>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</si>
  <si>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</si>
  <si>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</si>
  <si>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</si>
  <si>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</si>
  <si>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</si>
  <si>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</si>
  <si>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</si>
  <si>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</si>
  <si>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</si>
  <si>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</si>
  <si>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</si>
  <si>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</si>
  <si>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</si>
  <si>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</si>
  <si>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</si>
  <si>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</si>
  <si>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</si>
  <si>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</si>
  <si>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</si>
  <si>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</si>
  <si>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</si>
  <si>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</si>
  <si>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</si>
  <si>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</si>
  <si>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</si>
  <si>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</si>
  <si>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</si>
  <si>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</si>
  <si>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</si>
  <si>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</si>
  <si>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</si>
  <si>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</si>
  <si>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</si>
  <si>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</si>
  <si>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</si>
  <si>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</si>
  <si>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</si>
  <si>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</si>
  <si>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</si>
  <si>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</si>
  <si>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</si>
  <si>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</si>
  <si>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</si>
  <si>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</si>
  <si>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</si>
  <si>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</si>
  <si>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</si>
  <si>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</si>
  <si>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</si>
  <si>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</si>
  <si>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</si>
  <si>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</si>
  <si>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</si>
  <si>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</si>
  <si>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</si>
  <si>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</si>
  <si>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</si>
  <si>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</si>
  <si>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</si>
  <si>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</si>
  <si>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</si>
  <si>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</si>
  <si>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</si>
  <si>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</si>
  <si>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</si>
  <si>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</si>
  <si>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</si>
  <si>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</si>
  <si>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</si>
  <si>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</si>
  <si>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</si>
  <si>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</si>
  <si>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</si>
  <si>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</si>
  <si>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</si>
  <si>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</si>
  <si>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</si>
  <si>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</si>
  <si>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</si>
  <si>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</si>
  <si>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</si>
  <si>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</si>
  <si>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</si>
  <si>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</si>
  <si>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</si>
  <si>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</si>
  <si>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</si>
  <si>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</si>
  <si>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</si>
  <si>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</si>
  <si>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</si>
  <si>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</si>
  <si>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</si>
  <si>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</si>
  <si>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</si>
  <si>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</si>
  <si>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</si>
  <si>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</si>
  <si>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</si>
  <si>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</si>
  <si>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</si>
  <si>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</si>
  <si>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</si>
  <si>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</si>
  <si>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</si>
  <si>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</si>
  <si>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</si>
  <si>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</si>
  <si>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</si>
  <si>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</si>
  <si>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</si>
  <si>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</si>
  <si>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</si>
  <si>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</si>
  <si>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</si>
  <si>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</si>
  <si>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</si>
  <si>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</si>
  <si>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</si>
  <si>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</si>
  <si>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</si>
  <si>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</si>
  <si>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</si>
  <si>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</si>
  <si>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</si>
  <si>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</si>
  <si>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</si>
  <si>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</si>
  <si>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</si>
  <si>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</si>
  <si>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</si>
  <si>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</si>
  <si>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</si>
  <si>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</si>
  <si>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</si>
  <si>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</si>
  <si>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</si>
  <si>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</si>
  <si>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</si>
  <si>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</si>
  <si>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</si>
  <si>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</si>
  <si>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</si>
  <si>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</si>
  <si>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</si>
  <si>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</si>
  <si>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</si>
  <si>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</si>
  <si>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</si>
  <si>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</si>
  <si>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</si>
  <si>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</si>
  <si>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</si>
  <si>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</si>
  <si>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</si>
  <si>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</si>
  <si>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</si>
  <si>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</si>
  <si>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</si>
  <si>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</si>
  <si>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</si>
  <si>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</si>
  <si>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</si>
  <si>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</si>
  <si>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</si>
  <si>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</si>
  <si>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</si>
  <si>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</si>
  <si>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</si>
  <si>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</si>
  <si>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</si>
  <si>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</si>
  <si>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</si>
  <si>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</si>
  <si>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</si>
  <si>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</si>
  <si>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</si>
  <si>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</si>
  <si>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</si>
  <si>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</si>
  <si>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</si>
  <si>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</si>
  <si>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</si>
  <si>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</si>
  <si>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</si>
  <si>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</si>
  <si>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</si>
  <si>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</si>
  <si>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</si>
  <si>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</si>
  <si>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</si>
  <si>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</si>
  <si>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</si>
  <si>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</si>
  <si>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</si>
  <si>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</si>
  <si>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</si>
  <si>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</si>
  <si>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</si>
  <si>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</si>
  <si>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</si>
  <si>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</si>
  <si>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</si>
  <si>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</si>
  <si>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</si>
  <si>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</si>
  <si>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</si>
  <si>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</si>
  <si>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</si>
  <si>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</si>
  <si>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</si>
  <si>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</si>
  <si>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</si>
  <si>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</si>
  <si>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</si>
  <si>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</si>
  <si>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</si>
  <si>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</si>
  <si>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</si>
  <si>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</si>
  <si>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</si>
  <si>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</si>
  <si>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</si>
  <si>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</si>
  <si>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</si>
  <si>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</si>
  <si>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</si>
  <si>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</si>
  <si>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</si>
  <si>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</si>
  <si>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</si>
  <si>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</si>
  <si>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</si>
  <si>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</si>
  <si>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</si>
  <si>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</si>
  <si>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</si>
  <si>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</si>
  <si>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</si>
  <si>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</si>
  <si>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</si>
  <si>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</si>
  <si>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</si>
  <si>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</si>
  <si>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</si>
  <si>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</si>
  <si>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</si>
  <si>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</si>
  <si>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</si>
  <si>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</si>
  <si>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</si>
  <si>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</si>
  <si>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</si>
  <si>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</si>
  <si>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</si>
  <si>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</si>
  <si>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</si>
  <si>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</si>
  <si>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</si>
  <si>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</si>
  <si>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</si>
  <si>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</si>
  <si>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</si>
  <si>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</si>
  <si>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</si>
  <si>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</si>
  <si>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</si>
  <si>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</si>
  <si>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</si>
  <si>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</si>
  <si>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</si>
  <si>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</si>
  <si>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</si>
  <si>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</si>
  <si>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</si>
  <si>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</si>
  <si>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</si>
  <si>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</si>
  <si>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</si>
  <si>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</si>
  <si>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</si>
  <si>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</si>
  <si>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</si>
  <si>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</si>
  <si>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</si>
  <si>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</si>
  <si>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</si>
  <si>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</si>
  <si>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</si>
  <si>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</si>
  <si>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</si>
  <si>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</si>
  <si>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</si>
  <si>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</si>
  <si>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</si>
  <si>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</si>
  <si>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</si>
  <si>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</si>
  <si>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</si>
  <si>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</si>
  <si>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</si>
  <si>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</si>
  <si>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</si>
  <si>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</si>
  <si>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</si>
  <si>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</si>
  <si>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</si>
  <si>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</si>
  <si>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30 min</t>
  </si>
  <si>
    <t xml:space="preserve">PCM-20251120-00000077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</si>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</sst>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318.11197129629727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3.6658796299889218E-2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45981.060397222223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45981.060397222223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45981.060397222223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45981.060397222223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45981.060397222223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45981.060397222223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45981.060397222223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45981.060397222223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45981.060397222223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45981.060397222223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45981.060397222223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45981.060397222223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45981.060397222223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45981.060397222223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45981.060397222223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45981.060397222223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45981.060397222223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45981.060397222223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45981.060397222223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45981.060397222223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45981.060397222223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45981.060397222223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45981.060397222223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45981.060397222223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45981.060397222223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45981.060397222223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45981.060397222223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45981.060397222223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45981.060397222223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45981.060397222223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45981.060397222223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45981.060397222223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45981.060397222223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45981.060397222223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45981.060397222223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45981.060397222223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45981.060397222223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45981.060397222223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45981.060397222223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45981.060397222223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45981.060397222223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45981.060397222223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45981.060397222223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45981.060397222223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45981.060397222223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45981.060397222223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45981.060397222223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45981.060397222223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45981.060397222223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45981.060397222223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45981.060397222223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45981.060397222223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45981.060397222223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45981.060397222223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4E52A4B-3774-4A99-BA83-C7A961BF465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156.06055925926194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3.3082407411711756E-2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9" t="s">
        <v>39109</v>
      </c>
      <c r="B5" s="18" t="str">
        <f>IFERROR(VLOOKUP(D5,DB!A:K,11,0),"")</f>
        <v>R2</v>
      </c>
      <c r="C5" s="18">
        <v>1</v>
      </c>
      <c r="D5" s="18" t="s">
        <v>12271</v>
      </c>
      <c r="E5" s="102" t="s">
        <v>39021</v>
      </c>
      <c r="F5" s="103"/>
      <c r="G5" s="104">
        <f ca="1">IFERROR(NOW()-F5,"-")</f>
        <v>45981.060397222223</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45981.060397222223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45981.060397222223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45981.060397222223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45981.060397222223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45981.060397222223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45981.060397222223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45981.060397222223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45981.060397222223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45981.060397222223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45981.060397222223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45981.060397222223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45981.060397222223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45981.060397222223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45981.060397222223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45981.060397222223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45981.060397222223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45981.060397222223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45981.060397222223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45981.060397222223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45981.060397222223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45981.060397222223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45981.060397222223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45981.060397222223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45981.060397222223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45981.060397222223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45981.060397222223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45981.060397222223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45981.060397222223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45981.060397222223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45981.060397222223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45981.060397222223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45981.060397222223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45981.060397222223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45981.060397222223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45981.060397222223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45981.060397222223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45981.060397222223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45981.060397222223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45981.060397222223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45981.060397222223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45981.060397222223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45981.060397222223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45981.060397222223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45981.060397222223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45981.060397222223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45981.060397222223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45981.060397222223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45981.060397222223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45981.060397222223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45981.060397222223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45981.060397222223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45981.060397222223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45981.060397222223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45981.060397222223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45981.060397222223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45981.060397222223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45981.060397222223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45981.060397222223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45981.060397222223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45981.060397222223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45981.060397222223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45981.060397222223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45981.060397222223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45981.060397222223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45981.060397222223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45981.060397222223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45981.060397222223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45981.060397222223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45981.060397222223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45981.060397222223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45981.060397222223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45981.060397222223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45981.060397222223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45981.060397222223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45981.060397222223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45981.060397222223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45981.060397222223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45981.060397222223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45981.060397222223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45981.060397222223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45981.060397222223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45981.060397222223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45981.060397222223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45981.060397222223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45981.060397222223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45981.060397222223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45981.060397222223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45981.060397222223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45981.060397222223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45981.060397222223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45981.060397222223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45981.060397222223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45981.060397222223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45981.060397222223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45981.060397222223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45981.060397222223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45981.060397222223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45981.060397222223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45981.060397222223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45981.060397222223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45981.060397222223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45981.060397222223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45981.060397222223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45981.060397222223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45981.060397222223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45981.060397222223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45981.060397222223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45981.060397222223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45981.060397222223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45981.060397222223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45981.060397222223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45981.060397222223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45981.060397222223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45981.060397222223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45981.060397222223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45981.060397222223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45981.060397222223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45981.060397222223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45981.060397222223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45981.060397222223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45981.060397222223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45981.060397222223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45981.060397222223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45981.060397222223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45981.060397222223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45981.060397222223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45981.060397222223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45981.060397222223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45981.060397222223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45981.060397222223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45981.060397222223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45981.060397222223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45981.060397222223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45981.060397222223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45981.060397222223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45981.060397222223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45981.060397222223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45981.060397222223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45981.060397222223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45981.060397222223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45981.060397222223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45981.060397222223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45981.060397222223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45981.060397222223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45981.060397222223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45981.060397222223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45981.060397222223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45981.060397222223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45981.060397222223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45981.060397222223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45981.060397222223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45981.060397222223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45981.060397222223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45981.060397222223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45981.060397222223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45981.060397222223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45981.060397222223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45981.060397222223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45981.060397222223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45981.060397222223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45981.060397222223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45981.060397222223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45981.060397222223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45981.060397222223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45981.060397222223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45981.060397222223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45981.060397222223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45981.060397222223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45981.060397222223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45981.060397222223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45981.060397222223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45981.060397222223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45981.060397222223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45981.060397222223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45981.060397222223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45981.060397222223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45981.060397222223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45981.060397222223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45981.060397222223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45981.060397222223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45981.060397222223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45981.060397222223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45981.060397222223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45981.060397222223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45981.060397222223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45981.060397222223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45981.060397222223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45981.060397222223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45981.060397222223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45981.060397222223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45981.060397222223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45981.060397222223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45981.060397222223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45981.060397222223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45981.060397222223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45981.060397222223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45981.060397222223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45981.060397222223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45981.060397222223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45981.060397222223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45981.060397222223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45981.060397222223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45981.060397222223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45981.060397222223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45981.060397222223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45981.060397222223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45981.060397222223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45981.060397222223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45981.060397222223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45981.060397222223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45981.060397222223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45981.060397222223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45981.060397222223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45981.060397222223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45981.060397222223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45981.060397222223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45981.060397222223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45981.060397222223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45981.060397222223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45981.060397222223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45981.060397222223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45981.060397222223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45981.060397222223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45981.060397222223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45981.060397222223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45981.060397222223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45981.060397222223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45981.060397222223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45981.060397222223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45981.060397222223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45981.060397222223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45981.060397222223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45981.060397222223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45981.060397222223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45981.060397222223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45981.060397222223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45981.060397222223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45981.060397222223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45981.060397222223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45981.060397222223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45981.060397222223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45981.060397222223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45981.060397222223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45981.060397222223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45981.060397222223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45981.060397222223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45981.060397222223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45981.060397222223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45981.060397222223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45981.060397222223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45981.060397222223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45981.060397222223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45981.060397222223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45981.060397222223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45981.060397222223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45981.060397222223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45981.060397222223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45981.060397222223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45981.060397222223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45981.060397222223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45981.060397222223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45981.060397222223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45981.060397222223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45981.060397222223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45981.060397222223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45981.060397222223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45981.060397222223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45981.060397222223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45981.060397222223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45981.060397222223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45981.060397222223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45981.060397222223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45981.060397222223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45981.060397222223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45981.060397222223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45981.060397222223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45981.060397222223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45981.060397222223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45981.060397222223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45981.060397222223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45981.060397222223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45981.060397222223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45981.060397222223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45981.060397222223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45981.060397222223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45981.060397222223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45981.060397222223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45981.060397222223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45981.060397222223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45981.060397222223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45981.060397222223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45981.060397222223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45981.060397222223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45981.060397222223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45981.060397222223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45981.060397222223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45981.060397222223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45981.060397222223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45981.060397222223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45981.060397222223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45981.060397222223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45981.060397222223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45981.060397222223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45981.060397222223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45981.060397222223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45981.060397222223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45981.060397222223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45981.060397222223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45981.060397222223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45981.060397222223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45981.060397222223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45981.060397222223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45981.060397222223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45981.060397222223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45981.060397222223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45981.060397222223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45981.060397222223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45981.060397222223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45981.060397222223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45981.060397222223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45981.060397222223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45981.060397222223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45981.060397222223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45981.060397222223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45981.060397222223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45981.060397222223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45981.060397222223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45981.060397222223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45981.060397222223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45981.060397222223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45981.060397222223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45981.060397222223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45981.060397222223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45981.060397222223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45981.060397222223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45981.060397222223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45981.060397222223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45981.060397222223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45981.060397222223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45981.060397222223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45981.060397222223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45981.060397222223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45981.060397222223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45981.060397222223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45981.060397222223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45981.060397222223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45981.060397222223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45981.060397222223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45981.060397222223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45981.060397222223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45981.060397222223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45981.060397222223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45981.060397222223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45981.060397222223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45981.060397222223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45981.060397222223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45981.060397222223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45981.060397222223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45981.060397222223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45981.060397222223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45981.060397222223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45981.060397222223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45981.060397222223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45981.060397222223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45981.060397222223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45981.060397222223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45981.060397222223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45981.060397222223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45981.060397222223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45981.060397222223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45981.060397222223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45981.060397222223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45981.060397222223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45981.060397222223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45981.060397222223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45981.060397222223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45981.060397222223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45981.060397222223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45981.060397222223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45981.060397222223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45981.060397222223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45981.060397222223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45981.060397222223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45981.060397222223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45981.060397222223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45981.060397222223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45981.060397222223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45981.060397222223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45981.060397222223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45981.060397222223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45981.060397222223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45981.060397222223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45981.060397222223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45981.060397222223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45981.060397222223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45981.060397222223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45981.060397222223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45981.060397222223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45981.060397222223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45981.060397222223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45981.060397222223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45981.060397222223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45981.060397222223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45981.060397222223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45981.060397222223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45981.060397222223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45981.060397222223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45981.060397222223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45981.060397222223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45981.060397222223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45981.060397222223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45981.060397222223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45981.060397222223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45981.060397222223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45981.060397222223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45981.060397222223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45981.060397222223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45981.060397222223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45981.060397222223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45981.060397222223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45981.060397222223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45981.060397222223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45981.060397222223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45981.060397222223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45981.060397222223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45981.060397222223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45981.060397222223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45981.060397222223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45981.060397222223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45981.060397222223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45981.060397222223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45981.060397222223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45981.060397222223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45981.060397222223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45981.060397222223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45981.060397222223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45981.060397222223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45981.060397222223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45981.060397222223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45981.060397222223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45981.060397222223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45981.060397222223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45981.060397222223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45981.060397222223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45981.060397222223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45981.060397222223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45981.060397222223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45981.060397222223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45981.060397222223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45981.060397222223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45981.060397222223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45981.060397222223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45981.060397222223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45981.060397222223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45981.060397222223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45981.060397222223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45981.060397222223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45981.060397222223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45981.060397222223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45981.060397222223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45981.060397222223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45981.060397222223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45981.060397222223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45981.060397222223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45981.060397222223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45981.060397222223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45981.060397222223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45981.060397222223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45981.060397222223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45981.060397222223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45981.060397222223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45981.060397222223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45981.060397222223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45981.060397222223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45981.060397222223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45981.060397222223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45981.060397222223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45981.060397222223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45981.060397222223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45981.060397222223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45981.060397222223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45981.060397222223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45981.060397222223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45981.060397222223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45981.060397222223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45981.060397222223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45981.060397222223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45981.060397222223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45981.060397222223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45981.060397222223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45981.060397222223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45981.060397222223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45981.060397222223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45981.060397222223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45981.060397222223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45981.060397222223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45981.060397222223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45981.060397222223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45981.060397222223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45981.060397222223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45981.060397222223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45981.060397222223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45981.060397222223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45981.060397222223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45981.060397222223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45981.060397222223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45981.060397222223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45981.060397222223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45981.060397222223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45981.060397222223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45981.060397222223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45981.060397222223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45981.060397222223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45981.060397222223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45981.060397222223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45981.060397222223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45981.060397222223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45981.060397222223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45981.060397222223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45981.060397222223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45981.060397222223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45981.060397222223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45981.060397222223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45981.060397222223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45981.060397222223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45981.060397222223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45981.060397222223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45981.060397222223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45981.060397222223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45981.060397222223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45981.060397222223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45981.060397222223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45981.060397222223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45981.060397222223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45981.060397222223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45981.060397222223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45981.060397222223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45981.060397222223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45981.060397222223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45981.060397222223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45981.060397222223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45981.060397222223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45981.060397222223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45981.060397222223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45981.060397222223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45981.060397222223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45981.060397222223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45981.060397222223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45981.060397222223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45981.060397222223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45981.060397222223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45981.060397222223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45981.060397222223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45981.060397222223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45981.060397222223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45981.060397222223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45981.060397222223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45981.060397222223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45981.060397222223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45981.060397222223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45981.060397222223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45981.060397222223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45981.060397222223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45981.060397222223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45981.060397222223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45981.060397222223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45981.060397222223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45981.060397222223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45981.060397222223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45981.060397222223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45981.060397222223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45981.060397222223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45981.060397222223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45981.060397222223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45981.060397222223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45981.060397222223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45981.060397222223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45981.060397222223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45981.060397222223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45981.060397222223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45981.060397222223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45981.060397222223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45981.060397222223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45981.060397222223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45981.060397222223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45981.060397222223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45981.060397222223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45981.060397222223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45981.060397222223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45981.060397222223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45981.060397222223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45981.060397222223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45981.060397222223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45981.060397222223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45981.060397222223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45981.060397222223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45981.060397222223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45981.060397222223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45981.060397222223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45981.060397222223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45981.060397222223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45981.060397222223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45981.060397222223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45981.060397222223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45981.060397222223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45981.060397222223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45981.060397222223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45981.060397222223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45981.060397222223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45981.060397222223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45981.060397222223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45981.060397222223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45981.060397222223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45981.060397222223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45981.060397222223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45981.060397222223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45981.060397222223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45981.060397222223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45981.060397222223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45981.060397222223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45981.060397222223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45981.060397222223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45981.060397222223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45981.060397222223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45981.060397222223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45981.060397222223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45981.060397222223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45981.060397222223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45981.060397222223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45981.060397222223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45981.060397222223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45981.060397222223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45981.060397222223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45981.060397222223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45981.060397222223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45981.060397222223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45981.060397222223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45981.060397222223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45981.060397222223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45981.060397222223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45981.060397222223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45981.060397222223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45981.060397222223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45981.060397222223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45981.060397222223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45981.060397222223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45981.060397222223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45981.060397222223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45981.060397222223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45981.060397222223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45981.060397222223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45981.060397222223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45981.060397222223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45981.060397222223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45981.060397222223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45981.060397222223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45981.060397222223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45981.060397222223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45981.060397222223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45981.060397222223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45981.060397222223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45981.060397222223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45981.060397222223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45981.060397222223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45981.060397222223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45981.060397222223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45981.060397222223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45981.060397222223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45981.060397222223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45981.060397222223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45981.060397222223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45981.060397222223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45981.060397222223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45981.060397222223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45981.060397222223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45981.060397222223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45981.060397222223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45981.060397222223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45981.060397222223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45981.060397222223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45981.060397222223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45981.060397222223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45981.060397222223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45981.060397222223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45981.060397222223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45981.060397222223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45981.060397222223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45981.060397222223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45981.060397222223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45981.060397222223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45981.060397222223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45981.060397222223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45981.060397222223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45981.060397222223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45981.060397222223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45981.060397222223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45981.060397222223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45981.060397222223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45981.060397222223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45981.060397222223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45981.060397222223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45981.060397222223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45981.060397222223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45981.060397222223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45981.060397222223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45981.060397222223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45981.060397222223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45981.060397222223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45981.060397222223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45981.060397222223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45981.060397222223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45981.060397222223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45981.060397222223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45981.060397222223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45981.060397222223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45981.060397222223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45981.060397222223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45981.060397222223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45981.060397222223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45981.060397222223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45981.060397222223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45981.060397222223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45981.060397222223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45981.060397222223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45981.060397222223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45981.060397222223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45981.060397222223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45981.060397222223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45981.060397222223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45981.060397222223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45981.060397222223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45981.060397222223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45981.060397222223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45981.060397222223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45981.060397222223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45981.060397222223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45981.060397222223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45981.060397222223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45981.060397222223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45981.060397222223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45981.060397222223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45981.060397222223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45981.060397222223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45981.060397222223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45981.060397222223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45981.060397222223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45981.060397222223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45981.060397222223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45981.060397222223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45981.060397222223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45981.060397222223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45981.060397222223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45981.060397222223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45981.060397222223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45981.060397222223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45981.060397222223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45981.060397222223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45981.060397222223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45981.060397222223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45981.060397222223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45981.060397222223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45981.060397222223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45981.060397222223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45981.060397222223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45981.060397222223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45981.060397222223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45981.060397222223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45981.060397222223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45981.060397222223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45981.060397222223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45981.060397222223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45981.060397222223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45981.060397222223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45981.060397222223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45981.060397222223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45981.060397222223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45981.060397222223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45981.060397222223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45981.060397222223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45981.060397222223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45981.060397222223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45981.060397222223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45981.060397222223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45981.060397222223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45981.060397222223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45981.060397222223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45981.060397222223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45981.060397222223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45981.060397222223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45981.060397222223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45981.060397222223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45981.060397222223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45981.060397222223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45981.060397222223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45981.060397222223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45981.060397222223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45981.060397222223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45981.060397222223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45981.060397222223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45981.060397222223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45981.060397222223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45981.060397222223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45981.060397222223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45981.060397222223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45981.060397222223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45981.060397222223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45981.060397222223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45981.060397222223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45981.060397222223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45981.060397222223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45981.060397222223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45981.060397222223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45981.060397222223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45981.060397222223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45981.060397222223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45981.060397222223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45981.060397222223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45981.060397222223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45981.060397222223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45981.060397222223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45981.060397222223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45981.060397222223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45981.060397222223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45981.060397222223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45981.060397222223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45981.060397222223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45981.060397222223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45981.060397222223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45981.060397222223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45981.060397222223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45981.060397222223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45981.060397222223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45981.060397222223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45981.060397222223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45981.060397222223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45981.060397222223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45981.060397222223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45981.060397222223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45981.060397222223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45981.060397222223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45981.060397222223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45981.060397222223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45981.060397222223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45981.060397222223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45981.060397222223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45981.060397222223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45981.060397222223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45981.060397222223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45981.060397222223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45981.060397222223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45981.060397222223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45981.060397222223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45981.060397222223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45981.060397222223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45981.060397222223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45981.060397222223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45981.060397222223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45981.060397222223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45981.060397222223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45981.060397222223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45981.060397222223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45981.060397222223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45981.060397222223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45981.060397222223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45981.060397222223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45981.060397222223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45981.060397222223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45981.060397222223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45981.060397222223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45981.060397222223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45981.060397222223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45981.060397222223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45981.060397222223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45981.060397222223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45981.060397222223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45981.060397222223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45981.060397222223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45981.060397222223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45981.060397222223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45981.060397222223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45981.060397222223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45981.060397222223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45981.060397222223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45981.060397222223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45981.060397222223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45981.060397222223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45981.060397222223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45981.060397222223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45981.060397222223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45981.060397222223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45981.060397222223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45981.060397222223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45981.060397222223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45981.060397222223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45981.060397222223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45981.060397222223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45981.060397222223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45981.060397222223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45981.060397222223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45981.060397222223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45981.060397222223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45981.060397222223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45981.060397222223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45981.060397222223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45981.060397222223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45981.060397222223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45981.060397222223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45981.060397222223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45981.060397222223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45981.060397222223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45981.060397222223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45981.060397222223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45981.060397222223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45981.060397222223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45981.060397222223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45981.060397222223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45981.060397222223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45981.060397222223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45981.060397222223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45981.060397222223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45981.060397222223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45981.060397222223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45981.060397222223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45981.060397222223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45981.060397222223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45981.060397222223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45981.060397222223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45981.060397222223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45981.060397222223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45981.060397222223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45981.060397222223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45981.060397222223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45981.060397222223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45981.060397222223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45981.060397222223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45981.060397222223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45981.060397222223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45981.060397222223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45981.060397222223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45981.060397222223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45981.060397222223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45981.060397222223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45981.060397222223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45981.060397222223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45981.060397222223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45981.060397222223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45981.060397222223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45981.060397222223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45981.060397222223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45981.060397222223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45981.060397222223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45981.060397222223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45981.060397222223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45981.060397222223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45981.060397222223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45981.060397222223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45981.060397222223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45981.060397222223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45981.060397222223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45981.060397222223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45981.060397222223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45981.060397222223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45981.060397222223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45981.060397222223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45981.060397222223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45981.060397222223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45981.060397222223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45981.060397222223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45981.060397222223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45981.060397222223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45981.060397222223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45981.060397222223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45981.060397222223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45981.060397222223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45981.060397222223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45981.060397222223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45981.060397222223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45981.060397222223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45981.060397222223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45981.060397222223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45981.060397222223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45981.060397222223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45981.060397222223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45981.060397222223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45981.060397222223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45981.060397222223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45981.060397222223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45981.060397222223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45981.060397222223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45981.060397222223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45981.060397222223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45981.060397222223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45981.060397222223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45981.060397222223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45981.060397222223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45981.060397222223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45981.060397222223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45981.060397222223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45981.060397222223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45981.060397222223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45981.060397222223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45981.060397222223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45981.060397222223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45981.060397222223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45981.060397222223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45981.060397222223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45981.060397222223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45981.060397222223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45981.060397222223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45981.060397222223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45981.060397222223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45981.060397222223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45981.060397222223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45981.060397222223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45981.060397222223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45981.060397222223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45981.060397222223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45981.060397222223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45981.060397222223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45981.060397222223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45981.060397222223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45981.060397222223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45981.060397222223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45981.060397222223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45981.060397222223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45981.060397222223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45981.060397222223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45981.060397222223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45981.060397222223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45981.060397222223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45981.060397222223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45981.060397222223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45981.060397222223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45981.060397222223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45981.060397222223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45981.060397222223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45981.060397222223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45981.060397222223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45981.060397222223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45981.060397222223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45981.060397222223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45981.060397222223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45981.060397222223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45981.060397222223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45981.060397222223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45981.060397222223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45981.060397222223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45981.060397222223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45981.060397222223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45981.060397222223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45981.060397222223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45981.060397222223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45981.060397222223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45981.060397222223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45981.060397222223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45981.060397222223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45981.060397222223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45981.060397222223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45981.060397222223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45981.060397222223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45981.060397222223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45981.060397222223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45981.060397222223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45981.060397222223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45981.060397222223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45981.060397222223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45981.060397222223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45981.060397222223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45981.060397222223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45981.060397222223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45981.060397222223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45981.060397222223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45981.060397222223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45981.060397222223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45981.060397222223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45981.060397222223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45981.060397222223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45981.060397222223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45981.060397222223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45981.060397222223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45981.060397222223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45981.060397222223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45981.060397222223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45981.060397222223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45981.060397222223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45981.060397222223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45981.060397222223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45981.060397222223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45981.060397222223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45981.060397222223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45981.060397222223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45981.060397222223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45981.060397222223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45981.060397222223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45981.060397222223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45981.060397222223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45981.060397222223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45981.060397222223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45981.060397222223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45981.060397222223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45981.060397222223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45981.060397222223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45981.060397222223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45981.060397222223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45981.060397222223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45981.060397222223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45981.060397222223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45981.060397222223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45981.060397222223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45981.060397222223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45981.060397222223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45981.060397222223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45981.060397222223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45981.060397222223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45981.060397222223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45981.060397222223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45981.060397222223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45981.060397222223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45981.060397222223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45981.060397222223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45981.060397222223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45981.060397222223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45981.060397222223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45981.060397222223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45981.060397222223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45981.060397222223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45981.060397222223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45981.060397222223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45981.060397222223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45981.060397222223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45981.060397222223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45981.060397222223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45981.060397222223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45981.060397222223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45981.060397222223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45981.060397222223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45981.060397222223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45981.060397222223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45981.060397222223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45981.060397222223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45981.060397222223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45981.060397222223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45981.060397222223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45981.060397222223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45981.060397222223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45981.060397222223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45981.060397222223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45981.060397222223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45981.060397222223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45981.060397222223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45981.060397222223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45981.060397222223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45981.060397222223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277.57967962962721</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37163</v>
      </c>
      <c r="E3" s="94" t="s">
        <v>39021</v>
      </c>
      <c r="F3" s="95">
        <v>45980.842175925929</v>
      </c>
      <c r="G3" s="96">
        <f t="shared" ref="G3:G49" ca="1" si="0">IFERROR(NOW()-F3,"")</f>
        <v>0.21822129629435949</v>
      </c>
      <c r="H3" s="95">
        <v>45980.810960648145</v>
      </c>
      <c r="I3" s="113" t="str">
        <f>IFERROR(VLOOKUP(D3,DB!A:F,6,0),"")</f>
        <v>Generator-SG</v>
      </c>
      <c r="J3" s="113" t="str">
        <f>IFERROR(VLOOKUP(D3,DB!A:G,7,0),"")</f>
        <v>Dead</v>
      </c>
      <c r="K3" s="97" t="s">
        <v>39113</v>
      </c>
      <c r="L3" s="91" t="str">
        <f>IFERROR(VLOOKUP(D3,DB!A:I,9,0),"")</f>
        <v>Latis</v>
      </c>
    </row>
    <row r="4" spans="1:16" ht="15" customHeight="1">
      <c r="A4" s="113" t="s">
        <v>39114</v>
      </c>
      <c r="B4" s="113" t="str">
        <f>IFERROR(VLOOKUP(D4,DB!A:K,11,0),"")</f>
        <v>R4</v>
      </c>
      <c r="C4" s="93">
        <v>1</v>
      </c>
      <c r="D4" s="91" t="s">
        <v>38770</v>
      </c>
      <c r="E4" s="94" t="s">
        <v>39021</v>
      </c>
      <c r="F4" s="95">
        <v>45980.962777777779</v>
      </c>
      <c r="G4" s="96">
        <f t="shared" ca="1" si="0"/>
        <v>9.7619444444717374E-2</v>
      </c>
      <c r="H4" s="95">
        <v>45980.925208333334</v>
      </c>
      <c r="I4" s="113" t="str">
        <f>IFERROR(VLOOKUP(D4,DB!A:F,6,0),"")</f>
        <v>Generator-SG</v>
      </c>
      <c r="J4" s="113" t="str">
        <f>IFERROR(VLOOKUP(D4,DB!A:G,7,0),"")</f>
        <v>No BB Shifted</v>
      </c>
      <c r="K4" s="97" t="s">
        <v>39115</v>
      </c>
      <c r="L4" s="91" t="str">
        <f>IFERROR(VLOOKUP(D4,DB!A:I,9,0),"")</f>
        <v>Latis</v>
      </c>
    </row>
    <row r="5" spans="1:16" ht="15" customHeight="1">
      <c r="A5" s="113"/>
      <c r="B5" s="113" t="str">
        <f>IFERROR(VLOOKUP(D5,DB!A:K,11,0),"")</f>
        <v/>
      </c>
      <c r="C5" s="93"/>
      <c r="D5" s="91"/>
      <c r="E5" s="94"/>
      <c r="F5" s="95"/>
      <c r="G5" s="96">
        <f t="shared" ca="1" si="0"/>
        <v>45981.060397222223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45981.060397222223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45981.060397222223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45981.060397222223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45981.060397222223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45981.060397222223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45981.060397222223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45981.060397222223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45981.060397222223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45981.060397222223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45981.060397222223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45981.060397222223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45981.060397222223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45981.060397222223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45981.060397222223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45981.060397222223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45981.060397222223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45981.060397222223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45981.060397222223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45981.060397222223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45981.060397222223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45981.060397222223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45981.060397222223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45981.060397222223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45981.060397222223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45981.060397222223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45981.060397222223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45981.060397222223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45981.060397222223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45981.060397222223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45981.060397222223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45981.060397222223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45981.060397222223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45981.060397222223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45981.060397222223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45981.060397222223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45981.060397222223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45981.060397222223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45981.060397222223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45981.060397222223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45981.060397222223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45981.060397222223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45981.060397222223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45981.060397222223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45981.060397222223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45981.060397222223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45981.060397222223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45981.060397222223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45981.060397222223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45981.060397222223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45981.060397222223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45981.060397222223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45981.060397222223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45981.060397222223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45981.060397222223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45981.060397222223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45981.060397222223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45981.060397222223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45981.060397222223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45981.060397222223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45981.060397222223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45981.060397222223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45981.060397222223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45981.060397222223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45981.060397222223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45981.060397222223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45981.060397222223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45981.060397222223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45981.060397222223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45981.060397222223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45981.060397222223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45981.060397222223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45981.060397222223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45981.060397222223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45981.060397222223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45981.060397222223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45981.060397222223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45981.060397222223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45981.060397222223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45981.060397222223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45981.060397222223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45981.060397222223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45981.060397222223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45981.060397222223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45981.060397222223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45981.060397222223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45981.060397222223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45981.060397222223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45981.060397222223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45981.060397222223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45981.060397222223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45981.060397222223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45981.060397222223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45981.060397222223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45981.060397222223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45981.060397222223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45981.060397222223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45981.060397222223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45981.060397222223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45981.060397222223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45981.060397222223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45981.060397222223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45981.060397222223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45981.060397222223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45981.060397222223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45981.060397222223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45981.060397222223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45981.060397222223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45981.060397222223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45981.060397222223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45981.060397222223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45981.060397222223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45981.060397222223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45981.060397222223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45981.060397222223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45981.060397222223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45981.060397222223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45981.060397222223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45981.060397222223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45981.060397222223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45981.060397222223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45981.060397222223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45981.060397222223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45981.060397222223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45981.060397222223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45981.060397222223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45981.060397222223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45981.060397222223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45981.060397222223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45981.060397222223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45981.060397222223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45981.060397222223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45981.060397222223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45981.060397222223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45981.060397222223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45981.060397222223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45981.060397222223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45981.060397222223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45981.060397222223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45981.060397222223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45981.060397222223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45981.060397222223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45981.060397222223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45981.060397222223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45981.060397222223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45981.060397222223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45981.060397222223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45981.060397222223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45981.060397222223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45981.060397222223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45981.060397222223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45981.060397222223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45981.060397222223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45981.060397222223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45981.060397222223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45981.060397222223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45981.060397222223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45981.060397222223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45981.060397222223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45981.060397222223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45981.060397222223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45981.060397222223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45981.060397222223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45981.060397222223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45981.060397222223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45981.060397222223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45981.060397222223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45981.060397222223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45981.060397222223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45981.060397222223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45981.060397222223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45981.060397222223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45981.060397222223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45981.060397222223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45981.060397222223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45981.060397222223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45981.060397222223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45981.060397222223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45981.060397222223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45981.060397222223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45981.060397222223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45981.060397222223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45981.060397222223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45981.060397222223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45981.060397222223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45981.060397222223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45981.060397222223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45981.060397222223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45981.060397222223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45981.060397222223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45981.060397222223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45981.060397222223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45981.060397222223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45981.060397222223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45981.060397222223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45981.060397222223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45981.060397222223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45981.060397222223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45981.060397222223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45981.060397222223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45981.060397222223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45981.060397222223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45981.060397222223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45981.060397222223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45981.060397222223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45981.060397222223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45981.060397222223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45981.060397222223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45981.060397222223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45981.060397222223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45981.060397222223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45981.060397222223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45981.060397222223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45981.060397222223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45981.060397222223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45981.060397222223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45981.060397222223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45981.060397222223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45981.060397222223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45981.060397222223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45981.060397222223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45981.060397222223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45981.060397222223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45981.060397222223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45981.060397222223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45981.060397222223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45981.060397222223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45981.060397222223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45981.060397222223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45981.060397222223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45981.060397222223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45981.060397222223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45981.060397222223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45981.060397222223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45981.060397222223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45981.060397222223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45981.060397222223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45981.060397222223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45981.060397222223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45981.060397222223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45981.060397222223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45981.060397222223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45981.060397222223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45981.060397222223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45981.060397222223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45981.060397222223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45981.060397222223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45981.060397222223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45981.060397222223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45981.060397222223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45981.060397222223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45981.060397222223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45981.060397222223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45981.060397222223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45981.060397222223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45981.060397222223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45981.060397222223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45981.060397222223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45981.060397222223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45981.060397222223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45981.060397222223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45981.060397222223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45981.060397222223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45981.060397222223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45981.060397222223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45981.060397222223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45981.060397222223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45981.060397222223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45981.060397222223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45981.060397222223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45981.060397222223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45981.060397222223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45981.060397222223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45981.060397222223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45981.060397222223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45981.060397222223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45981.060397222223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45981.060397222223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45981.060397222223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45981.060397222223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45981.060397222223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45981.060397222223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45981.060397222223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45981.060397222223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45981.060397222223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45981.060397222223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45981.060397222223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45981.060397222223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45981.060397222223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45981.060397222223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45981.060397222223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45981.060397222223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45981.060397222223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45981.060397222223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45981.060397222223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45981.060397222223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45981.060397222223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45981.060397222223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45981.060397222223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45981.060397222223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45981.060397222223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45981.060397222223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45981.060397222223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45981.060397222223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45981.060397222223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45981.060397222223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45981.060397222223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45981.060397222223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45981.060397222223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45981.060397222223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45981.060397222223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45981.060397222223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45981.060397222223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45981.060397222223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45981.060397222223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45981.060397222223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45981.060397222223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45981.060397222223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45981.060397222223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45981.060397222223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45981.060397222223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45981.060397222223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45981.060397222223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45981.060397222223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45981.060397222223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45981.060397222223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45981.060397222223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45981.060397222223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45981.060397222223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45981.060397222223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45981.060397222223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45981.060397222223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45981.060397222223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45981.060397222223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45981.060397222223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45981.060397222223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45981.060397222223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45981.060397222223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45981.060397222223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45981.060397222223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45981.060397222223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45981.060397222223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45981.060397222223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45981.060397222223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45981.060397222223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45981.060397222223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45981.060397222223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45981.060397222223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45981.060397222223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45981.060397222223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45981.060397222223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45981.060397222223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45981.060397222223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45981.060397222223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45981.060397222223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45981.060397222223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45981.060397222223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45981.060397222223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45981.060397222223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45981.060397222223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45981.060397222223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45981.060397222223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45981.060397222223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45981.060397222223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45981.060397222223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45981.060397222223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45981.060397222223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45981.060397222223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45981.060397222223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45981.060397222223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45981.060397222223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45981.060397222223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45981.060397222223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45981.060397222223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45981.060397222223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45981.060397222223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45981.060397222223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45981.060397222223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45981.060397222223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45981.060397222223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45981.060397222223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45981.060397222223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45981.060397222223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45981.060397222223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45981.060397222223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45981.060397222223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45981.060397222223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45981.060397222223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45981.060397222223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45981.060397222223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45981.060397222223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45981.060397222223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45981.060397222223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45981.060397222223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45981.060397222223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45981.060397222223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45981.060397222223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45981.060397222223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45981.060397222223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45981.060397222223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45981.060397222223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45981.060397222223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45981.060397222223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45981.060397222223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45981.060397222223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45981.060397222223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45981.060397222223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45981.060397222223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45981.060397222223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45981.060397222223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45981.060397222223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45981.060397222223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45981.060397222223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45981.060397222223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45981.060397222223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45981.060397222223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45981.060397222223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45981.060397222223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45981.060397222223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45981.060397222223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45981.060397222223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45981.060397222223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45981.060397222223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45981.060397222223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45981.060397222223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45981.060397222223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45981.060397222223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45981.060397222223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45981.060397222223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45981.060397222223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45981.060397222223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45981.060397222223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45981.060397222223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45981.060397222223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45981.060397222223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45981.060397222223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45981.060397222223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45981.060397222223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45981.060397222223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45981.060397222223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45981.060397222223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45981.060397222223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45981.060397222223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45981.060397222223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45981.060397222223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45981.060397222223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45981.060397222223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45981.060397222223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45981.060397222223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45981.060397222223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45981.060397222223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45981.060397222223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45981.060397222223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45981.060397222223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45981.060397222223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45981.060397222223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45981.060397222223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45981.060397222223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45981.060397222223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45981.060397222223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45981.060397222223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45981.060397222223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45981.060397222223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45981.060397222223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45981.060397222223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45981.060397222223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45981.060397222223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45981.060397222223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45981.060397222223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45981.060397222223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45981.060397222223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45981.060397222223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45981.060397222223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45981.060397222223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45981.060397222223</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89.228337037035089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54.871519907406764</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32.399286111110996</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3.545593981485581</v>
      </c>
      <c r="H5" s="135">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2</v>
      </c>
      <c r="D6" s="109" t="s">
        <v>33320</v>
      </c>
      <c r="E6" s="109" t="s">
        <v>39024</v>
      </c>
      <c r="F6" s="135">
        <v>45981.016076388885</v>
      </c>
      <c r="G6" s="111">
        <f ca="1">IFERROR(NOW()-F6,"")</f>
        <v>4.4320833338133525E-2</v>
      </c>
      <c r="H6" s="135">
        <v>45981.003287037034</v>
      </c>
      <c r="I6" s="109" t="str">
        <f>IFERROR(VLOOKUP(D6,DB!A:F,6,0),"")</f>
        <v>SCECO</v>
      </c>
      <c r="J6" s="109" t="str">
        <f>IFERROR(VLOOKUP(D6,DB!A:G,7,0),"")</f>
        <v>Dead</v>
      </c>
      <c r="K6" s="109" t="s">
        <v>39125</v>
      </c>
      <c r="L6" s="109" t="str">
        <f>IFERROR(VLOOKUP(D6,DB!A:I,9,0),"")</f>
        <v>Latis</v>
      </c>
    </row>
    <row r="7" spans="1:13">
      <c r="A7" s="109"/>
      <c r="B7" s="109" t="str">
        <f>IFERROR(VLOOKUP(D7,DB!A:K,11,0),"")</f>
        <v/>
      </c>
      <c r="C7" s="109"/>
      <c r="D7" s="109"/>
      <c r="E7" s="109"/>
      <c r="F7" s="109"/>
      <c r="G7" s="111">
        <f ca="1">IFERROR(NOW()-F7,"")</f>
        <v>45981.060397222223</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45981.060397222223</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45981.060397222223</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45981.060397222223</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45981.060397222223</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45981.060397222223</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45981.060397222223</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45981.060397222223</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45981.060397222223</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45981.060397222223</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45981.060397222223</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45981.060397222223</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45981.060397222223</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45981.060397222223</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45981.060397222223</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45981.060397222223</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45981.060397222223</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45981.060397222223</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45981.060397222223</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45981.060397222223</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45981.060397222223</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45981.060397222223</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45981.060397222223</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45981.060397222223</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45981.060397222223</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45981.060397222223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45981.060397222223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45981.060397222223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45981.060397222223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45981.060397222223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45981.060397222223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45981.060397222223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45981.060397222223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45981.060397222223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45981.060397222223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45981.060397222223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45981.060397222223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45981.060397222223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45981.060397222223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45981.060397222223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45981.060397222223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45981.060397222223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45981.060397222223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45981.060397222223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45981.060397222223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45981.060397222223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45981.060397222223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45981.060397222223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45981.060397222223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45981.060397222223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45981.060397222223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45981.060397222223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45981.060397222223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45981.060397222223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45981.060397222223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45981.060397222223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45981.060397222223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45981.060397222223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45981.060397222223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45981.060397222223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45981.060397222223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45981.060397222223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45981.060397222223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45981.060397222223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45981.060397222223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45981.060397222223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45981.060397222223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45981.060397222223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45981.060397222223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45981.060397222223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45981.060397222223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45981.060397222223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45981.060397222223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45981.060397222223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45981.060397222223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45981.060397222223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45981.060397222223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45981.060397222223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45981.060397222223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45981.060397222223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45981.060397222223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45981.060397222223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45981.060397222223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45981.060397222223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45981.060397222223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45981.060397222223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45981.060397222223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45981.060397222223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45981.060397222223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45981.060397222223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45981.060397222223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45981.060397222223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45981.060397222223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45981.060397222223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45981.060397222223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45981.060397222223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45981.060397222223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45981.060397222223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45981.060397222223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45981.060397222223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45981.060397222223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45981.060397222223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45981.060397222223</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45981.060397222223</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45981.060397222223</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45981.060397222223</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45981.060397222223</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45981.060397222223</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45981.060397222223</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45981.060397222223</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45981.060397222223</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45981.060397222223</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45981.060397222223</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45981.060397222223</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45981.060397222223</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45981.060397222223</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45981.060397222223</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45981.060397222223</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45981.060397222223</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45981.060397222223</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45981.060397222223</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45981.060397222223</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45981.060397222223</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45981.060397222223</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45981.060397222223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45981.060397222223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45981.060397222223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45981.060397222223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45981.060397222223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45981.060397222223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45981.060397222223</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45981.060397222223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45981.060397222223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45981.060397222223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45981.060397222223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45981.060397222223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45981.060397222223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45981.060397222223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45981.060397222223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45981.060397222223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45981.060397222223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45981.060397222223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45981.060397222223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45981.060397222223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45981.060397222223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45981.060397222223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45981.060397222223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45981.060397222223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45981.060397222223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45981.060397222223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45981.060397222223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45981.060397222223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45981.060397222223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45981.060397222223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45981.060397222223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45981.060397222223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45981.060397222223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45981.060397222223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45981.060397222223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45981.060397222223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45981.060397222223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45981.060397222223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45981.060397222223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45981.060397222223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45981.060397222223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45981.060397222223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45981.060397222223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45981.060397222223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45981.060397222223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45981.060397222223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45981.060397222223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45981.060397222223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45981.060397222223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45981.060397222223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45981.060397222223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45981.060397222223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45981.060397222223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45981.060397222223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45981.060397222223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45981.060397222223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45981.060397222223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45981.060397222223</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