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15" documentId="120_S{2AC9BD13-BADA-5192-A53E-5A8FF88502F6}" xr6:coauthVersionLast="47" xr6:coauthVersionMax="47" xr10:uidLastSave="{A456B372-C383-4E20-AAB9-B0ED6C906F66}"/>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<sst xmlns="http://schemas.openxmlformats.org/spreadsheetml/2006/main" count="180298" uniqueCount="39130">
  <si>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</si>
  <si>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</si>
  <si>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</si>
  <si>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</si>
  <si>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</si>
  <si>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</si>
  <si>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</si>
  <si>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</si>
  <si>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</si>
  <si>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</si>
  <si>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</si>
  <si>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</si>
  <si>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</si>
  <si>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</si>
  <si>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</si>
  <si>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</si>
  <si>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</si>
  <si>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</si>
  <si>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</si>
  <si>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</si>
  <si>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</si>
  <si>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</si>
  <si>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</si>
  <si>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</si>
  <si>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</si>
  <si>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</si>
  <si>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</si>
  <si>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</si>
  <si>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</si>
  <si>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</si>
  <si>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</si>
  <si>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</si>
  <si>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</si>
  <si>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</si>
  <si>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</si>
  <si>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</si>
  <si>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</si>
  <si>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</si>
  <si>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</si>
  <si>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</si>
  <si>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</si>
  <si>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</si>
  <si>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</si>
  <si>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</si>
  <si>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</si>
  <si>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</si>
  <si>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</si>
  <si>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</si>
  <si>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</si>
  <si>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</si>
  <si>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</si>
  <si>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</si>
  <si>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</si>
  <si>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</si>
  <si>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</si>
  <si>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</si>
  <si>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</si>
  <si>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</si>
  <si>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</si>
  <si>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</si>
  <si>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</si>
  <si>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</si>
  <si>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</si>
  <si>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</si>
  <si>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</si>
  <si>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</si>
  <si>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</si>
  <si>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</si>
  <si>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</si>
  <si>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</si>
  <si>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</si>
  <si>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</si>
  <si>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</si>
  <si>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</si>
  <si>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</si>
  <si>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</si>
  <si>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</si>
  <si>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</si>
  <si>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</si>
  <si>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</si>
  <si>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</si>
  <si>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</si>
  <si>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</si>
  <si>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</si>
  <si>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</si>
  <si>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</si>
  <si>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</si>
  <si>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</si>
  <si>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</si>
  <si>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</si>
  <si>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</si>
  <si>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</si>
  <si>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</si>
  <si>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</si>
  <si>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</si>
  <si>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</si>
  <si>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</si>
  <si>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</si>
  <si>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</si>
  <si>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</si>
  <si>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</si>
  <si>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</si>
  <si>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</si>
  <si>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</si>
  <si>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</si>
  <si>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</si>
  <si>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</si>
  <si>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</si>
  <si>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</si>
  <si>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</si>
  <si>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</si>
  <si>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</si>
  <si>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</si>
  <si>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</si>
  <si>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</si>
  <si>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</si>
  <si>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</si>
  <si>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</si>
  <si>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</si>
  <si>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</si>
  <si>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</si>
  <si>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</si>
  <si>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</si>
  <si>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</si>
  <si>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</si>
  <si>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</si>
  <si>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</si>
  <si>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</si>
  <si>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</si>
  <si>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</si>
  <si>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</si>
  <si>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</si>
  <si>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</si>
  <si>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</si>
  <si>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</si>
  <si>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</si>
  <si>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</si>
  <si>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</si>
  <si>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</si>
  <si>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</si>
  <si>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</si>
  <si>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</si>
  <si>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</si>
  <si>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</si>
  <si>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</si>
  <si>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</si>
  <si>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</si>
  <si>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</si>
  <si>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</si>
  <si>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</si>
  <si>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</si>
  <si>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</si>
  <si>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</si>
  <si>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</si>
  <si>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</si>
  <si>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</si>
  <si>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</si>
  <si>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</si>
  <si>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</si>
  <si>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</si>
  <si>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</si>
  <si>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</si>
  <si>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</si>
  <si>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</si>
  <si>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</si>
  <si>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</si>
  <si>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</si>
  <si>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</si>
  <si>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</si>
  <si>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</si>
  <si>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</si>
  <si>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</si>
  <si>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</si>
  <si>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</si>
  <si>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</si>
  <si>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</si>
  <si>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</si>
  <si>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</si>
  <si>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</si>
  <si>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</si>
  <si>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</si>
  <si>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</si>
  <si>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</si>
  <si>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</si>
  <si>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</si>
  <si>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</si>
  <si>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</si>
  <si>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</si>
  <si>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</si>
  <si>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</si>
  <si>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</si>
  <si>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</si>
  <si>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</si>
  <si>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</si>
  <si>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</si>
  <si>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</si>
  <si>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</si>
  <si>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</si>
  <si>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</si>
  <si>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</si>
  <si>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</si>
  <si>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</si>
  <si>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</si>
  <si>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</si>
  <si>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</si>
  <si>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</si>
  <si>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</si>
  <si>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</si>
  <si>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</si>
  <si>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</si>
  <si>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</si>
  <si>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</si>
  <si>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</si>
  <si>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</si>
  <si>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</si>
  <si>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</si>
  <si>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</si>
  <si>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</si>
  <si>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</si>
  <si>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</si>
  <si>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</si>
  <si>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</si>
  <si>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</si>
  <si>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</si>
  <si>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</si>
  <si>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</si>
  <si>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</si>
  <si>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</si>
  <si>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</si>
  <si>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</si>
  <si>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</si>
  <si>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</si>
  <si>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</si>
  <si>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</si>
  <si>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</si>
  <si>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</si>
  <si>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</si>
  <si>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</si>
  <si>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</si>
  <si>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</si>
  <si>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</si>
  <si>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</si>
  <si>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</si>
  <si>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</si>
  <si>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</si>
  <si>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</si>
  <si>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</si>
  <si>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</si>
  <si>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</si>
  <si>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</si>
  <si>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</si>
  <si>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</si>
  <si>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</si>
  <si>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</si>
  <si>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</si>
  <si>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</si>
  <si>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</si>
  <si>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</si>
  <si>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</si>
  <si>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</si>
  <si>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</si>
  <si>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</si>
  <si>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</si>
  <si>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</si>
  <si>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</si>
  <si>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</si>
  <si>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</si>
  <si>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</si>
  <si>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</si>
  <si>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</si>
  <si>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</si>
  <si>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</si>
  <si>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</si>
  <si>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</si>
  <si>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</si>
  <si>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</si>
  <si>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</si>
  <si>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</si>
  <si>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</si>
  <si>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</si>
  <si>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</si>
  <si>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</si>
  <si>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</si>
  <si>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</si>
  <si>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</si>
  <si>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</si>
  <si>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</si>
  <si>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</si>
  <si>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</si>
  <si>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</si>
  <si>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</si>
  <si>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</si>
  <si>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</si>
  <si>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</si>
  <si>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</si>
  <si>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</si>
  <si>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</si>
  <si>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</si>
  <si>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</si>
  <si>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</si>
  <si>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</si>
  <si>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</si>
  <si>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</si>
  <si>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</si>
  <si>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</si>
  <si>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</si>
  <si>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</si>
  <si>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</si>
  <si>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</si>
  <si>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</si>
  <si>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</si>
  <si>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</si>
  <si>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</si>
  <si>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</si>
  <si>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</si>
  <si>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</si>
  <si>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</si>
  <si>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</si>
  <si>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</si>
  <si>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</si>
  <si>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</si>
  <si>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</si>
  <si>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</si>
  <si>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</si>
  <si>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</si>
  <si>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</si>
  <si>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</si>
  <si>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</si>
  <si>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</si>
  <si>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</si>
  <si>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</si>
  <si>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</si>
  <si>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</si>
  <si>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</si>
  <si>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</si>
  <si>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</si>
  <si>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</si>
  <si>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</si>
  <si>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</si>
  <si>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</si>
  <si>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</si>
  <si>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</si>
  <si>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</si>
  <si>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</si>
  <si>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</si>
  <si>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</si>
  <si>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</si>
  <si>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</si>
  <si>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</si>
  <si>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</si>
  <si>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</si>
  <si>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</si>
  <si>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</si>
  <si>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</si>
  <si>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</si>
  <si>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</si>
  <si>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</si>
  <si>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</si>
  <si>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</si>
  <si>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</si>
  <si>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</si>
  <si>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</si>
  <si>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</si>
  <si>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</si>
  <si>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</si>
  <si>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</si>
  <si>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</si>
  <si>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</si>
  <si>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</si>
  <si>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</si>
  <si>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</si>
  <si>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</si>
  <si>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</si>
  <si>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</si>
  <si>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</si>
  <si>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</si>
  <si>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</si>
  <si>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</si>
  <si>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</si>
  <si>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</si>
  <si>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</si>
  <si>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</si>
  <si>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</si>
  <si>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</si>
  <si>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</si>
  <si>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</si>
  <si>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</si>
  <si>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</si>
  <si>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</si>
  <si>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</si>
  <si>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</si>
  <si>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</si>
  <si>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</si>
  <si>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</si>
  <si>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</si>
  <si>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</si>
  <si>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</si>
  <si>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</si>
  <si>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</si>
  <si>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</si>
  <si>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</si>
  <si>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</si>
  <si>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</si>
  <si>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</si>
  <si>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</si>
  <si>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</si>
  <si>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</si>
  <si>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</si>
  <si>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</si>
  <si>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</si>
  <si>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</si>
  <si>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</si>
  <si>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</si>
  <si>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</si>
  <si>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</si>
  <si>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</si>
  <si>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</si>
  <si>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</si>
  <si>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</si>
  <si>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</si>
  <si>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</si>
  <si>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</si>
  <si>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</si>
  <si>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</si>
  <si>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</si>
  <si>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</si>
  <si>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</si>
  <si>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</si>
  <si>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</si>
  <si>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</si>
  <si>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</si>
  <si>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</si>
  <si>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</si>
  <si>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</si>
  <si>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</si>
  <si>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</si>
  <si>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</si>
  <si>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</si>
  <si>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</si>
  <si>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</si>
  <si>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</si>
  <si>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</si>
  <si>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</si>
  <si>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</si>
  <si>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</si>
  <si>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</si>
  <si>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</si>
  <si>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</si>
  <si>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</si>
  <si>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</si>
  <si>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</si>
  <si>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</si>
  <si>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</si>
  <si>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</si>
  <si>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</si>
  <si>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</si>
  <si>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</si>
  <si>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</si>
  <si>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</si>
  <si>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</si>
  <si>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</si>
  <si>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</si>
  <si>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</si>
  <si>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</si>
  <si>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</si>
  <si>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</si>
  <si>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</si>
  <si>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</si>
  <si>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</si>
  <si>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</si>
  <si>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</si>
  <si>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</si>
  <si>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</si>
  <si>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</si>
  <si>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</si>
  <si>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</si>
  <si>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</si>
  <si>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</si>
  <si>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</si>
  <si>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</si>
  <si>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</si>
  <si>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</si>
  <si>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</si>
  <si>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</si>
  <si>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</si>
  <si>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</si>
  <si>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</si>
  <si>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</si>
  <si>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</si>
  <si>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</si>
  <si>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</si>
  <si>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</si>
  <si>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</si>
  <si>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</si>
  <si>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</si>
  <si>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</si>
  <si>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</si>
  <si>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</si>
  <si>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</si>
  <si>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</si>
  <si>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</si>
  <si>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</si>
  <si>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</si>
  <si>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</si>
  <si>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</si>
  <si>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</si>
  <si>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</si>
  <si>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</si>
  <si>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</si>
  <si>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</si>
  <si>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</si>
  <si>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</si>
  <si>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</si>
  <si>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</si>
  <si>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</si>
  <si>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</si>
  <si>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</si>
  <si>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</si>
  <si>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</si>
  <si>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</si>
  <si>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</si>
  <si>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</si>
  <si>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</si>
  <si>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</si>
  <si>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</si>
  <si>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</si>
  <si>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</si>
  <si>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</si>
  <si>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</si>
  <si>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</si>
  <si>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</si>
  <si>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</si>
  <si>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</si>
  <si>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</si>
  <si>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</si>
  <si>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</si>
  <si>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</si>
  <si>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</si>
  <si>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</si>
  <si>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</si>
  <si>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</si>
  <si>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</si>
  <si>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</si>
  <si>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</si>
  <si>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</si>
  <si>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</si>
  <si>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</si>
  <si>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</si>
  <si>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</si>
  <si>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</si>
  <si>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</si>
  <si>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</si>
  <si>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</si>
  <si>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</si>
  <si>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</si>
  <si>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</si>
  <si>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</si>
  <si>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</si>
  <si>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</si>
  <si>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</si>
  <si>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</si>
  <si>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</si>
  <si>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</si>
  <si>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</si>
  <si>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</si>
  <si>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</si>
  <si>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</si>
  <si>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</si>
  <si>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</si>
  <si>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</si>
  <si>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</si>
  <si>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</si>
  <si>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</si>
  <si>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</si>
  <si>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</si>
  <si>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</si>
  <si>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</si>
  <si>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</si>
  <si>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</si>
  <si>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</si>
  <si>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</si>
  <si>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</si>
  <si>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</si>
  <si>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</si>
  <si>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</si>
  <si>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</si>
  <si>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</si>
  <si>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</si>
  <si>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</si>
  <si>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</si>
  <si>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</si>
  <si>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</si>
  <si>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</si>
  <si>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</si>
  <si>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</si>
  <si>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</si>
  <si>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</si>
  <si>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</si>
  <si>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</si>
  <si>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</si>
  <si>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</si>
  <si>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</si>
  <si>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</si>
  <si>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</si>
  <si>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</si>
  <si>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</si>
  <si>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</si>
  <si>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</si>
  <si>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</si>
  <si>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</si>
  <si>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</si>
  <si>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</si>
  <si>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</si>
  <si>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</si>
  <si>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</si>
  <si>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</si>
  <si>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</si>
  <si>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</si>
  <si>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</si>
  <si>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</si>
  <si>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</si>
  <si>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</si>
  <si>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</si>
  <si>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</si>
  <si>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</si>
  <si>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</si>
  <si>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</si>
  <si>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</si>
  <si>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</si>
  <si>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</si>
  <si>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</si>
  <si>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</si>
  <si>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</si>
  <si>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</si>
  <si>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</si>
  <si>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</si>
  <si>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</si>
  <si>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</si>
  <si>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</si>
  <si>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</si>
  <si>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</si>
  <si>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</si>
  <si>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</si>
  <si>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</si>
  <si>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</si>
  <si>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</si>
  <si>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</si>
  <si>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</si>
  <si>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</si>
  <si>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</si>
  <si>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</si>
  <si>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</si>
  <si>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</si>
  <si>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</si>
  <si>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</si>
  <si>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</si>
  <si>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</si>
  <si>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</si>
  <si>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</si>
  <si>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</si>
  <si>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</si>
  <si>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</si>
  <si>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</si>
  <si>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</si>
  <si>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</si>
  <si>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</si>
  <si>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</si>
  <si>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</si>
  <si>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</si>
  <si>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</si>
  <si>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</si>
  <si>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</si>
  <si>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</si>
  <si>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</si>
  <si>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</si>
  <si>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</si>
  <si>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</si>
  <si>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</si>
  <si>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</si>
  <si>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</si>
  <si>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</si>
  <si>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</si>
  <si>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</si>
  <si>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</si>
  <si>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</si>
  <si>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</si>
  <si>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</si>
  <si>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</si>
  <si>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</si>
  <si>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</si>
  <si>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</si>
  <si>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</si>
  <si>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</si>
  <si>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</si>
  <si>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</si>
  <si>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</si>
  <si>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</si>
  <si>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</si>
  <si>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</si>
  <si>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</si>
  <si>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</si>
  <si>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</si>
  <si>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</si>
  <si>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</si>
  <si>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</si>
  <si>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</si>
  <si>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</si>
  <si>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</si>
  <si>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</si>
  <si>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</si>
  <si>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</si>
  <si>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</si>
  <si>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</si>
  <si>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</si>
  <si>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</si>
  <si>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</si>
  <si>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</si>
  <si>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</si>
  <si>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</si>
  <si>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</si>
  <si>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</si>
  <si>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</si>
  <si>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</si>
  <si>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</si>
  <si>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</si>
  <si>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</si>
  <si>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</si>
  <si>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</si>
  <si>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</si>
  <si>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</si>
  <si>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</si>
  <si>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</si>
  <si>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</si>
  <si>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</si>
  <si>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</si>
  <si>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</si>
  <si>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</si>
  <si>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</si>
  <si>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</si>
  <si>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</si>
  <si>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</si>
  <si>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</si>
  <si>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</si>
  <si>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</si>
  <si>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</si>
  <si>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</si>
  <si>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</si>
  <si>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</si>
  <si>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</si>
  <si>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</si>
  <si>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</si>
  <si>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</si>
  <si>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</si>
  <si>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</si>
  <si>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</si>
  <si>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</si>
  <si>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</si>
  <si>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</si>
  <si>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</si>
  <si>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</si>
  <si>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</si>
  <si>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</si>
  <si>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</si>
  <si>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</si>
  <si>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</si>
  <si>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</si>
  <si>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</si>
  <si>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</si>
  <si>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</si>
  <si>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</si>
  <si>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</si>
  <si>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</si>
  <si>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</si>
  <si>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</si>
  <si>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</si>
  <si>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</si>
  <si>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</si>
  <si>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</si>
  <si>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</si>
  <si>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</si>
  <si>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</si>
  <si>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</si>
  <si>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</si>
  <si>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</si>
  <si>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</si>
  <si>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</si>
  <si>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</si>
  <si>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</si>
  <si>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</si>
  <si>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</si>
  <si>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</si>
  <si>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</si>
  <si>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</si>
  <si>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</si>
  <si>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</si>
  <si>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</si>
  <si>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</si>
  <si>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</si>
  <si>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</si>
  <si>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</si>
  <si>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</si>
  <si>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</si>
  <si>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</si>
  <si>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</si>
  <si>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</si>
  <si>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</si>
  <si>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</si>
  <si>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</si>
  <si>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</si>
  <si>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</si>
  <si>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</si>
  <si>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</si>
  <si>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</si>
  <si>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</si>
  <si>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</si>
  <si>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</si>
  <si>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</si>
  <si>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</si>
  <si>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</si>
  <si>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</si>
  <si>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</si>
  <si>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</si>
  <si>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</si>
  <si>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</si>
  <si>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</si>
  <si>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</si>
  <si>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</si>
  <si>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</si>
  <si>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</si>
  <si>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</si>
  <si>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</si>
  <si>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</si>
  <si>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</si>
  <si>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</si>
  <si>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</si>
  <si>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</si>
  <si>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</si>
  <si>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</si>
  <si>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</si>
  <si>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</si>
  <si>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</si>
  <si>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</si>
  <si>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</si>
  <si>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</si>
  <si>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</si>
  <si>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</si>
  <si>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</si>
  <si>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</si>
  <si>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</si>
  <si>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</si>
  <si>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</si>
  <si>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</si>
  <si>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</si>
  <si>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</si>
  <si>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</si>
  <si>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</si>
  <si>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</si>
  <si>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</si>
  <si>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</si>
  <si>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</si>
  <si>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</si>
  <si>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</si>
  <si>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</si>
  <si>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</si>
  <si>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</si>
  <si>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</si>
  <si>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</si>
  <si>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</si>
  <si>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</si>
  <si>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</si>
  <si>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</si>
  <si>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</si>
  <si>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</si>
  <si>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</si>
  <si>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</si>
  <si>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</si>
  <si>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</si>
  <si>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</si>
  <si>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</si>
  <si>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</si>
  <si>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</si>
  <si>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</si>
  <si>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</si>
  <si>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</si>
  <si>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</si>
  <si>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</si>
  <si>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</si>
  <si>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</si>
  <si>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</si>
  <si>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</si>
  <si>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</si>
  <si>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</si>
  <si>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</si>
  <si>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</si>
  <si>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</si>
  <si>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</si>
  <si>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</si>
  <si>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</si>
  <si>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</si>
  <si>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</si>
  <si>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</si>
  <si>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</si>
  <si>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</si>
  <si>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</si>
  <si>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</si>
  <si>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</si>
  <si>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</si>
  <si>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</si>
  <si>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</si>
  <si>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</si>
  <si>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</si>
  <si>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</si>
  <si>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</si>
  <si>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</si>
  <si>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</si>
  <si>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</si>
  <si>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</si>
  <si>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</si>
  <si>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</si>
  <si>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</si>
  <si>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</si>
  <si>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</si>
  <si>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</si>
  <si>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</si>
  <si>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</si>
  <si>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</si>
  <si>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</si>
  <si>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</si>
  <si>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</si>
  <si>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</si>
  <si>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</si>
  <si>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</si>
  <si>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</si>
  <si>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</si>
  <si>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</si>
  <si>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</si>
  <si>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</si>
  <si>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</si>
  <si>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</si>
  <si>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</si>
  <si>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</si>
  <si>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</si>
  <si>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</si>
  <si>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</si>
  <si>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</si>
  <si>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</si>
  <si>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</si>
  <si>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</si>
  <si>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</si>
  <si>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</si>
  <si>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</si>
  <si>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</si>
  <si>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</si>
  <si>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</si>
  <si>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</si>
  <si>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</si>
  <si>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</si>
  <si>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</si>
  <si>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</si>
  <si>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</si>
  <si>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</si>
  <si>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</si>
  <si>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</si>
  <si>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</si>
  <si>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</si>
  <si>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</si>
  <si>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</si>
  <si>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</si>
  <si>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</si>
  <si>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</si>
  <si>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</si>
  <si>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</si>
  <si>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</si>
  <si>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</si>
  <si>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</si>
  <si>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</si>
  <si>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</si>
  <si>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</si>
  <si>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</si>
  <si>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</si>
  <si>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</si>
  <si>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</si>
  <si>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</si>
  <si>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</si>
  <si>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</si>
  <si>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</si>
  <si>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</si>
  <si>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</si>
  <si>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</si>
  <si>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</si>
  <si>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</si>
  <si>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</si>
  <si>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</si>
  <si>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</si>
  <si>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</si>
  <si>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</si>
  <si>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</si>
  <si>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</si>
  <si>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</si>
  <si>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</si>
  <si>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</si>
  <si>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</si>
  <si>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</si>
  <si>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</si>
  <si>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</si>
  <si>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</si>
  <si>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</si>
  <si>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</si>
  <si>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</si>
  <si>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</si>
  <si>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</si>
  <si>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</si>
  <si>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</si>
  <si>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</si>
  <si>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</si>
  <si>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</si>
  <si>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</si>
  <si>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</si>
  <si>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</si>
  <si>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</si>
  <si>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</si>
  <si>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</si>
  <si>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</si>
  <si>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</si>
  <si>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</si>
  <si>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</si>
  <si>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</si>
  <si>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</si>
  <si>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</si>
  <si>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</si>
  <si>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</si>
  <si>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</si>
  <si>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</si>
  <si>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</si>
  <si>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</si>
  <si>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</si>
  <si>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</si>
  <si>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</si>
  <si>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</si>
  <si>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</si>
  <si>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</si>
  <si>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</si>
  <si>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</si>
  <si>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</si>
  <si>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</si>
  <si>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</si>
  <si>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</si>
  <si>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</si>
  <si>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</si>
  <si>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</si>
  <si>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</si>
  <si>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</si>
  <si>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</si>
  <si>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</si>
  <si>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</si>
  <si>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</si>
  <si>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</si>
  <si>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</si>
  <si>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</si>
  <si>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</si>
  <si>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</si>
  <si>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</si>
  <si>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</si>
  <si>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</si>
  <si>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</si>
  <si>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</si>
  <si>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</si>
  <si>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</si>
  <si>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</si>
  <si>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</si>
  <si>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</si>
  <si>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</si>
  <si>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</si>
  <si>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</si>
  <si>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</si>
  <si>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</si>
  <si>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</si>
  <si>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</si>
  <si>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</si>
  <si>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</si>
  <si>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</si>
  <si>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</si>
  <si>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</si>
  <si>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</si>
  <si>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</si>
  <si>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</si>
  <si>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</si>
  <si>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</si>
  <si>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</si>
  <si>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</si>
  <si>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</si>
  <si>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</si>
  <si>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</si>
  <si>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</si>
  <si>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</si>
  <si>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</si>
  <si>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</si>
  <si>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</si>
  <si>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</si>
  <si>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</si>
  <si>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</si>
  <si>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</si>
  <si>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</si>
  <si>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</si>
  <si>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</si>
  <si>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</si>
  <si>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</si>
  <si>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</si>
  <si>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</si>
  <si>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</si>
  <si>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</si>
  <si>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</si>
  <si>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</si>
  <si>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</si>
  <si>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</si>
  <si>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</si>
  <si>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</si>
  <si>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</si>
  <si>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</si>
  <si>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</si>
  <si>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</si>
  <si>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</si>
  <si>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</si>
  <si>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</si>
  <si>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</si>
  <si>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</si>
  <si>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</si>
  <si>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</si>
  <si>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</si>
  <si>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</si>
  <si>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</si>
  <si>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</si>
  <si>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</si>
  <si>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</si>
  <si>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</si>
  <si>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</si>
  <si>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</si>
  <si>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</si>
  <si>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</si>
  <si>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</si>
  <si>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</si>
  <si>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</si>
  <si>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</si>
  <si>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</si>
  <si>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</si>
  <si>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</si>
  <si>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</si>
  <si>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</si>
  <si>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</si>
  <si>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</si>
  <si>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</si>
  <si>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</si>
  <si>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</si>
  <si>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</si>
  <si>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</si>
  <si>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</si>
  <si>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</si>
  <si>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</si>
  <si>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</si>
  <si>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</si>
  <si>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</si>
  <si>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</si>
  <si>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</si>
  <si>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</si>
  <si>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</si>
  <si>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</si>
  <si>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</si>
  <si>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</si>
  <si>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</si>
  <si>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</si>
  <si>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</si>
  <si>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</si>
  <si>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</si>
  <si>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</si>
  <si>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</si>
  <si>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</si>
  <si>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</si>
  <si>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</si>
  <si>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</si>
  <si>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</si>
  <si>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</si>
  <si>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</si>
  <si>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</si>
  <si>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</si>
  <si>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</si>
  <si>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</si>
  <si>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</si>
  <si>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</si>
  <si>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</si>
  <si>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</si>
  <si>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</si>
  <si>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</si>
  <si>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</si>
  <si>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</si>
  <si>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</si>
  <si>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</si>
  <si>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</si>
  <si>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</si>
  <si>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</si>
  <si>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</si>
  <si>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</si>
  <si>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</si>
  <si>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</si>
  <si>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</si>
  <si>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</si>
  <si>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</si>
  <si>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</si>
  <si>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</si>
  <si>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</si>
  <si>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</si>
  <si>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</si>
  <si>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</si>
  <si>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</si>
  <si>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</si>
  <si>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</si>
  <si>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</si>
  <si>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</si>
  <si>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</si>
  <si>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</si>
  <si>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</si>
  <si>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</si>
  <si>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</si>
  <si>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</si>
  <si>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</si>
  <si>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</si>
  <si>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</si>
  <si>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</si>
  <si>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</si>
  <si>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</si>
  <si>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</si>
  <si>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</si>
  <si>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</si>
  <si>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</si>
  <si>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</si>
  <si>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</si>
  <si>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</si>
  <si>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</si>
  <si>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</si>
  <si>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</si>
  <si>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</si>
  <si>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</si>
  <si>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</si>
  <si>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</si>
  <si>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</si>
  <si>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</si>
  <si>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</si>
  <si>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</si>
  <si>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</si>
  <si>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</si>
  <si>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</si>
  <si>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</si>
  <si>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</si>
  <si>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</si>
  <si>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</si>
  <si>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</si>
  <si>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</si>
  <si>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</si>
  <si>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</si>
  <si>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</si>
  <si>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</si>
  <si>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</si>
  <si>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</si>
  <si>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</si>
  <si>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</si>
  <si>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</si>
  <si>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</si>
  <si>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</si>
  <si>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</si>
  <si>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</si>
  <si>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</si>
  <si>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</si>
  <si>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</si>
  <si>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</si>
  <si>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</si>
  <si>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</si>
  <si>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</si>
  <si>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</si>
  <si>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</si>
  <si>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</si>
  <si>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</si>
  <si>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</si>
  <si>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</si>
  <si>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</si>
  <si>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</si>
  <si>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</si>
  <si>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</si>
  <si>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</si>
  <si>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</si>
  <si>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</si>
  <si>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</si>
  <si>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</si>
  <si>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</si>
  <si>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</si>
  <si>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</si>
  <si>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</si>
  <si>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</si>
  <si>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</si>
  <si>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</si>
  <si>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</si>
  <si>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</si>
  <si>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</si>
  <si>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</si>
  <si>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</si>
  <si>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</si>
  <si>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</si>
  <si>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</si>
  <si>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</si>
  <si>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</si>
  <si>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</si>
  <si>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</si>
  <si>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</si>
  <si>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</si>
  <si>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</si>
  <si>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</si>
  <si>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</si>
  <si>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</si>
  <si>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</si>
  <si>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</si>
  <si>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</si>
  <si>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</si>
  <si>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</si>
  <si>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</si>
  <si>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</si>
  <si>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</si>
  <si>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</si>
  <si>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</si>
  <si>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</si>
  <si>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</si>
  <si>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</si>
  <si>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</si>
  <si>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</si>
  <si>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</si>
  <si>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</si>
  <si>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</si>
  <si>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</si>
  <si>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</si>
  <si>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</si>
  <si>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</si>
  <si>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</si>
  <si>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</si>
  <si>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</si>
  <si>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</si>
  <si>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</si>
  <si>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</si>
  <si>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</si>
  <si>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</si>
  <si>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</si>
  <si>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</si>
  <si>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</si>
  <si>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</si>
  <si>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</si>
  <si>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</si>
  <si>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</si>
  <si>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</si>
  <si>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</si>
  <si>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</si>
  <si>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</si>
  <si>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</si>
  <si>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</si>
  <si>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</si>
  <si>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</si>
  <si>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</si>
  <si>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</si>
  <si>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</si>
  <si>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</si>
  <si>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</si>
  <si>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</si>
  <si>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</si>
  <si>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</si>
  <si>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</si>
  <si>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</si>
  <si>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</si>
  <si>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</si>
  <si>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</si>
  <si>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</si>
  <si>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</si>
  <si>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</si>
  <si>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</si>
  <si>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</si>
  <si>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</si>
  <si>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</si>
  <si>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</si>
  <si>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</si>
  <si>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</si>
  <si>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</si>
  <si>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</si>
  <si>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</si>
  <si>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</si>
  <si>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</si>
  <si>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</si>
  <si>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</si>
  <si>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</si>
  <si>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</si>
  <si>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</si>
  <si>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</si>
  <si>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</si>
  <si>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</si>
  <si>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</si>
  <si>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</si>
  <si>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</si>
  <si>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</si>
  <si>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</si>
  <si>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</si>
  <si>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</si>
  <si>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</si>
  <si>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</si>
  <si>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</si>
  <si>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</si>
  <si>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</si>
  <si>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</si>
  <si>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</si>
  <si>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</si>
  <si>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</si>
  <si>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</si>
  <si>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</si>
  <si>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</si>
  <si>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</si>
  <si>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</si>
  <si>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</si>
  <si>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</si>
  <si>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</si>
  <si>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</si>
  <si>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</si>
  <si>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</si>
  <si>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</si>
  <si>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</si>
  <si>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</si>
  <si>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</si>
  <si>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</si>
  <si>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</si>
  <si>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</si>
  <si>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</si>
  <si>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</si>
  <si>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</si>
  <si>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</si>
  <si>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</si>
  <si>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</si>
  <si>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</si>
  <si>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</si>
  <si>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</si>
  <si>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</si>
  <si>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</si>
  <si>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</si>
  <si>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</si>
  <si>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</si>
  <si>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</si>
  <si>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</si>
  <si>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</si>
  <si>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</si>
  <si>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</si>
  <si>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</si>
  <si>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</si>
  <si>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</si>
  <si>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</si>
  <si>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</si>
  <si>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</si>
  <si>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</si>
  <si>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</si>
  <si>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</si>
  <si>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</si>
  <si>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</si>
  <si>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</si>
  <si>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</si>
  <si>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</si>
  <si>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</si>
  <si>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</si>
  <si>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</si>
  <si>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</si>
  <si>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</si>
  <si>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</si>
  <si>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</si>
  <si>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</si>
  <si>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</si>
  <si>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</si>
  <si>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</si>
  <si>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</si>
  <si>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</si>
  <si>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</si>
  <si>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</si>
  <si>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</si>
  <si>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</si>
  <si>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</si>
  <si>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</si>
  <si>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</si>
  <si>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</si>
  <si>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</si>
  <si>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</si>
  <si>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</si>
  <si>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</si>
  <si>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</si>
  <si>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</si>
  <si>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</si>
  <si>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</si>
  <si>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</si>
  <si>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</si>
  <si>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</si>
  <si>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</si>
  <si>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</si>
  <si>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</si>
  <si>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</si>
  <si>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</si>
  <si>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</si>
  <si>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</si>
  <si>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</si>
  <si>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</si>
  <si>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</si>
  <si>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</si>
  <si>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</si>
  <si>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</si>
  <si>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</si>
  <si>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</si>
  <si>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</si>
  <si>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</si>
  <si>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</si>
  <si>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</si>
  <si>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</si>
  <si>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</si>
  <si>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</si>
  <si>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</si>
  <si>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</si>
  <si>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</si>
  <si>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</si>
  <si>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</si>
  <si>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</si>
  <si>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</si>
  <si>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</si>
  <si>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</si>
  <si>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</si>
  <si>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</si>
  <si>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</si>
  <si>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</si>
  <si>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</si>
  <si>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</si>
  <si>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</si>
  <si>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</si>
  <si>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</si>
  <si>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</si>
  <si>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</si>
  <si>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</si>
  <si>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</si>
  <si>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</si>
  <si>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</si>
  <si>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</si>
  <si>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</si>
  <si>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</si>
  <si>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</si>
  <si>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</si>
  <si>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</si>
  <si>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</si>
  <si>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</si>
  <si>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</si>
  <si>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</si>
  <si>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</si>
  <si>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</si>
  <si>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</si>
  <si>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</si>
  <si>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</si>
  <si>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</si>
  <si>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</si>
  <si>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</si>
  <si>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</si>
  <si>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</si>
  <si>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</si>
  <si>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</si>
  <si>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</si>
  <si>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</si>
  <si>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</si>
  <si>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</si>
  <si>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</si>
  <si>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</si>
  <si>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</si>
  <si>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</si>
  <si>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</si>
  <si>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</si>
  <si>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</si>
  <si>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</si>
  <si>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</si>
  <si>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</si>
  <si>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</si>
  <si>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</si>
  <si>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</si>
  <si>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</si>
  <si>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</si>
  <si>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</si>
  <si>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</si>
  <si>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</si>
  <si>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</si>
  <si>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</si>
  <si>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</si>
  <si>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</si>
  <si>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</si>
  <si>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</si>
  <si>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</si>
  <si>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</si>
  <si>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</si>
  <si>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</si>
  <si>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</si>
  <si>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</si>
  <si>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</si>
  <si>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</si>
  <si>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</si>
  <si>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</si>
  <si>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</si>
  <si>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</si>
  <si>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</si>
  <si>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</si>
  <si>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</si>
  <si>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</si>
  <si>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</si>
  <si>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</si>
  <si>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</si>
  <si>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</si>
  <si>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</si>
  <si>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</si>
  <si>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</si>
  <si>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</si>
  <si>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</si>
  <si>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</si>
  <si>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</si>
  <si>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</si>
  <si>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</si>
  <si>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</si>
  <si>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</si>
  <si>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</si>
  <si>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</si>
  <si>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</si>
  <si>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</si>
  <si>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</si>
  <si>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</si>
  <si>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</si>
  <si>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</si>
  <si>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</si>
  <si>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</si>
  <si>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</si>
  <si>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</si>
  <si>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</si>
  <si>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</si>
  <si>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</si>
  <si>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</si>
  <si>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</si>
  <si>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</si>
  <si>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</si>
  <si>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</si>
  <si>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</si>
  <si>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</si>
  <si>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</si>
  <si>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</si>
  <si>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</si>
  <si>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</si>
  <si>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</si>
  <si>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</si>
  <si>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</si>
  <si>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</si>
  <si>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</si>
  <si>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</si>
  <si>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</si>
  <si>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</si>
  <si>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</si>
  <si>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</si>
  <si>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</si>
  <si>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</si>
  <si>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</si>
  <si>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</si>
  <si>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</si>
  <si>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</si>
  <si>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</si>
  <si>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</si>
  <si>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</si>
  <si>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</si>
  <si>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</si>
  <si>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</si>
  <si>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</si>
  <si>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</si>
  <si>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</si>
  <si>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</si>
  <si>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</si>
  <si>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</si>
  <si>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</si>
  <si>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</si>
  <si>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</si>
  <si>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</si>
  <si>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</si>
  <si>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</si>
  <si>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</si>
  <si>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</si>
  <si>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</si>
  <si>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</si>
  <si>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</si>
  <si>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</si>
  <si>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</si>
  <si>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</si>
  <si>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</si>
  <si>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</si>
  <si>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</si>
  <si>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</si>
  <si>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</si>
  <si>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</si>
  <si>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</si>
  <si>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</si>
  <si>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</si>
  <si>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</si>
  <si>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</si>
  <si>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</si>
  <si>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</si>
  <si>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</si>
  <si>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</si>
  <si>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</si>
  <si>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</si>
  <si>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</si>
  <si>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</si>
  <si>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</si>
  <si>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</si>
  <si>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</si>
  <si>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</si>
  <si>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</si>
  <si>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</si>
  <si>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</si>
  <si>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</si>
  <si>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</si>
  <si>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</si>
  <si>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</si>
  <si>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</si>
  <si>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</si>
  <si>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</si>
  <si>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</si>
  <si>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</si>
  <si>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</si>
  <si>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</si>
  <si>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</si>
  <si>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</si>
  <si>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</si>
  <si>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</si>
  <si>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</si>
  <si>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</si>
  <si>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</si>
  <si>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</si>
  <si>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</si>
  <si>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</si>
  <si>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</si>
  <si>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</si>
  <si>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</si>
  <si>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</si>
  <si>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</si>
  <si>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</si>
  <si>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</si>
  <si>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</si>
  <si>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</si>
  <si>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</si>
  <si>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</si>
  <si>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</si>
  <si>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</si>
  <si>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</si>
  <si>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</si>
  <si>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</si>
  <si>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</si>
  <si>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</si>
  <si>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</si>
  <si>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</si>
  <si>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</si>
  <si>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</si>
  <si>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</si>
  <si>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</si>
  <si>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</si>
  <si>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</si>
  <si>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</si>
  <si>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</si>
  <si>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</si>
  <si>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</si>
  <si>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</si>
  <si>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</si>
  <si>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</si>
  <si>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</si>
  <si>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</si>
  <si>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</si>
  <si>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</si>
  <si>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</si>
  <si>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</si>
  <si>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</si>
  <si>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</si>
  <si>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</si>
  <si>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</si>
  <si>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</si>
  <si>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</si>
  <si>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</si>
  <si>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</si>
  <si>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</si>
  <si>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</si>
  <si>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</si>
  <si>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</si>
  <si>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</si>
  <si>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</si>
  <si>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</si>
  <si>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</si>
  <si>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</si>
  <si>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</si>
  <si>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</si>
  <si>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</si>
  <si>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</si>
  <si>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</si>
  <si>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</si>
  <si>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</si>
  <si>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</si>
  <si>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</si>
  <si>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</si>
  <si>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</si>
  <si>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</si>
  <si>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</si>
  <si>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</si>
  <si>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</si>
  <si>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</si>
  <si>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</si>
  <si>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</si>
  <si>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</si>
  <si>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</si>
  <si>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</si>
  <si>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</si>
  <si>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</si>
  <si>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</si>
  <si>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</si>
  <si>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</si>
  <si>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</si>
  <si>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</si>
  <si>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</si>
  <si>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</si>
  <si>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</si>
  <si>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</si>
  <si>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</si>
  <si>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</si>
  <si>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</si>
  <si>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</si>
  <si>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</si>
  <si>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</si>
  <si>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</si>
  <si>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</si>
  <si>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</si>
  <si>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</si>
  <si>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</si>
  <si>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</si>
  <si>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</si>
  <si>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</si>
  <si>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</si>
  <si>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</si>
  <si>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</si>
  <si>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</si>
  <si>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</si>
  <si>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</si>
  <si>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</si>
  <si>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</si>
  <si>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</si>
  <si>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</si>
  <si>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</si>
  <si>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</si>
  <si>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</si>
  <si>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</si>
  <si>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</si>
  <si>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</si>
  <si>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</si>
  <si>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</si>
  <si>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</si>
  <si>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</si>
  <si>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</si>
  <si>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</si>
  <si>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</si>
  <si>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</si>
  <si>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</si>
  <si>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</si>
  <si>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</si>
  <si>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</si>
  <si>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</si>
  <si>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</si>
  <si>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</si>
  <si>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</si>
  <si>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</si>
  <si>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</si>
  <si>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</si>
  <si>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</si>
  <si>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</si>
  <si>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</si>
  <si>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</si>
  <si>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</si>
  <si>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</si>
  <si>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</si>
  <si>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</si>
  <si>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</si>
  <si>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</si>
  <si>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</si>
  <si>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</si>
  <si>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</si>
  <si>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</si>
  <si>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</si>
  <si>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</si>
  <si>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</si>
  <si>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</si>
  <si>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</si>
  <si>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</si>
  <si>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</si>
  <si>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</si>
  <si>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</si>
  <si>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</si>
  <si>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</si>
  <si>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</si>
  <si>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</si>
  <si>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</si>
  <si>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</si>
  <si>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</si>
  <si>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</si>
  <si>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</si>
  <si>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</si>
  <si>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</si>
  <si>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</si>
  <si>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</si>
  <si>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</si>
  <si>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</si>
  <si>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</si>
  <si>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</si>
  <si>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</si>
  <si>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</si>
  <si>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</si>
  <si>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</si>
  <si>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</si>
  <si>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</si>
  <si>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</si>
  <si>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</si>
  <si>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</si>
  <si>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</si>
  <si>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</si>
  <si>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</si>
  <si>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</si>
  <si>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</si>
  <si>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</si>
  <si>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</si>
  <si>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</si>
  <si>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</si>
  <si>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</si>
  <si>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</si>
  <si>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</si>
  <si>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</si>
  <si>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</si>
  <si>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</si>
  <si>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</si>
  <si>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</si>
  <si>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</si>
  <si>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</si>
  <si>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</si>
  <si>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</si>
  <si>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</si>
  <si>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</si>
  <si>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</si>
  <si>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</si>
  <si>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</si>
  <si>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</si>
  <si>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</si>
  <si>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</si>
  <si>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</si>
  <si>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</si>
  <si>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</si>
  <si>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</si>
  <si>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</si>
  <si>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</si>
  <si>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</si>
  <si>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</si>
  <si>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</si>
  <si>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</si>
  <si>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</si>
  <si>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</si>
  <si>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</si>
  <si>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</si>
  <si>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</si>
  <si>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</si>
  <si>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</si>
  <si>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</si>
  <si>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</si>
  <si>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</si>
  <si>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</si>
  <si>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</si>
  <si>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</si>
  <si>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</si>
  <si>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</si>
  <si>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</si>
  <si>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</si>
  <si>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</si>
  <si>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</si>
  <si>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</si>
  <si>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</si>
  <si>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</si>
  <si>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</si>
  <si>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</si>
  <si>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</si>
  <si>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</si>
  <si>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</si>
  <si>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</si>
  <si>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</si>
  <si>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</si>
  <si>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</si>
  <si>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</si>
  <si>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</si>
  <si>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</si>
  <si>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</si>
  <si>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</si>
  <si>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</si>
  <si>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</si>
  <si>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</si>
  <si>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</si>
  <si>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</si>
  <si>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</si>
  <si>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</si>
  <si>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</si>
  <si>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</si>
  <si>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</si>
  <si>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</si>
  <si>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</si>
  <si>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</si>
  <si>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</si>
  <si>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</si>
  <si>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</si>
  <si>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</si>
  <si>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</si>
  <si>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</si>
  <si>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</si>
  <si>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</si>
  <si>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</si>
  <si>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</si>
  <si>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</si>
  <si>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</si>
  <si>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</si>
  <si>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</si>
  <si>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</si>
  <si>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</si>
  <si>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</si>
  <si>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</si>
  <si>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</si>
  <si>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</si>
  <si>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</si>
  <si>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</si>
  <si>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</si>
  <si>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</si>
  <si>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</si>
  <si>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</si>
  <si>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</si>
  <si>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</si>
  <si>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</si>
  <si>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</si>
  <si>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</si>
  <si>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</si>
  <si>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</si>
  <si>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</si>
  <si>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</si>
  <si>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</si>
  <si>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</si>
  <si>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</si>
  <si>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</si>
  <si>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</si>
  <si>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</si>
  <si>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</si>
  <si>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</si>
  <si>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</si>
  <si>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</si>
  <si>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</si>
  <si>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</si>
  <si>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</si>
  <si>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</si>
  <si>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</si>
  <si>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</si>
  <si>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</si>
  <si>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</si>
  <si>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</si>
  <si>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</si>
  <si>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</si>
  <si>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</si>
  <si>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</si>
  <si>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</si>
  <si>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</si>
  <si>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</si>
  <si>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</si>
  <si>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</si>
  <si>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</si>
  <si>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</si>
  <si>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</si>
  <si>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</si>
  <si>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</si>
  <si>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</si>
  <si>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</si>
  <si>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</si>
  <si>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</si>
  <si>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</si>
  <si>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</si>
  <si>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</si>
  <si>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</si>
  <si>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</si>
  <si>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</si>
  <si>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</si>
  <si>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</si>
  <si>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</si>
  <si>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</si>
  <si>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</si>
  <si>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</si>
  <si>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</si>
  <si>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</si>
  <si>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</si>
  <si>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</si>
  <si>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</si>
  <si>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</si>
  <si>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</si>
  <si>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</si>
  <si>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</si>
  <si>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</si>
  <si>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</si>
  <si>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</si>
  <si>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</si>
  <si>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</si>
  <si>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</si>
  <si>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</si>
  <si>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</si>
  <si>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</si>
  <si>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</si>
  <si>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</si>
  <si>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</si>
  <si>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</si>
  <si>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</si>
  <si>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</si>
  <si>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</si>
  <si>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</si>
  <si>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</si>
  <si>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</si>
  <si>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</si>
  <si>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</si>
  <si>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</si>
  <si>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</si>
  <si>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</si>
  <si>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</si>
  <si>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</si>
  <si>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</si>
  <si>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</si>
  <si>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</si>
  <si>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</si>
  <si>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</si>
  <si>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</si>
  <si>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</si>
  <si>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</si>
  <si>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</si>
  <si>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</si>
  <si>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</si>
  <si>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</si>
  <si>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</si>
  <si>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</si>
  <si>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</si>
  <si>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</si>
  <si>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</si>
  <si>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</si>
  <si>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</si>
  <si>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</si>
  <si>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</si>
  <si>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</si>
  <si>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</si>
  <si>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</si>
  <si>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</si>
  <si>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</si>
  <si>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</si>
  <si>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</si>
  <si>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</si>
  <si>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</si>
  <si>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</si>
  <si>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</si>
  <si>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</si>
  <si>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</si>
  <si>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</si>
  <si>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</si>
  <si>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</si>
  <si>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</si>
  <si>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</si>
  <si>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</si>
  <si>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</si>
  <si>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</si>
  <si>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</si>
  <si>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</si>
  <si>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</si>
  <si>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</si>
  <si>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</si>
  <si>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</si>
  <si>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</si>
  <si>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</si>
  <si>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</si>
  <si>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</si>
  <si>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</si>
  <si>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</si>
  <si>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</si>
  <si>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</si>
  <si>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</si>
  <si>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</si>
  <si>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</si>
  <si>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</si>
  <si>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</si>
  <si>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</si>
  <si>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</si>
  <si>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</si>
  <si>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</si>
  <si>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</si>
  <si>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</si>
  <si>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</si>
  <si>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</si>
  <si>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</si>
  <si>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</si>
  <si>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</si>
  <si>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</si>
  <si>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</si>
  <si>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</si>
  <si>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</si>
  <si>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</si>
  <si>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</si>
  <si>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</si>
  <si>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</si>
  <si>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</si>
  <si>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</si>
  <si>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</si>
  <si>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</si>
  <si>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</si>
  <si>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</si>
  <si>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</si>
  <si>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</si>
  <si>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</si>
  <si>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</si>
  <si>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</si>
  <si>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</si>
  <si>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</si>
  <si>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</si>
  <si>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</si>
  <si>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</si>
  <si>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</si>
  <si>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</si>
  <si>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</si>
  <si>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</si>
  <si>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</si>
  <si>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</si>
  <si>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</si>
  <si>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</si>
  <si>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</si>
  <si>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</si>
  <si>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</si>
  <si>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</si>
  <si>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</si>
  <si>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</si>
  <si>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</si>
  <si>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</si>
  <si>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</si>
  <si>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</si>
  <si>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</si>
  <si>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</si>
  <si>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</si>
  <si>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</si>
  <si>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</si>
  <si>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</si>
  <si>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</si>
  <si>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</si>
  <si>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</si>
  <si>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</si>
  <si>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</si>
  <si>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</si>
  <si>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</si>
  <si>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</si>
  <si>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</si>
  <si>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</si>
  <si>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</si>
  <si>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</si>
  <si>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</si>
  <si>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</si>
  <si>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</si>
  <si>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</si>
  <si>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</si>
  <si>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</si>
  <si>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</si>
  <si>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</si>
  <si>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</si>
  <si>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</si>
  <si>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</si>
  <si>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</si>
  <si>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</si>
  <si>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</si>
  <si>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</si>
  <si>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</si>
  <si>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</si>
  <si>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</si>
  <si>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</si>
  <si>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</si>
  <si>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</si>
  <si>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</si>
  <si>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</si>
  <si>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</si>
  <si>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</si>
  <si>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</si>
  <si>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</si>
  <si>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</si>
  <si>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</si>
  <si>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</si>
  <si>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</si>
  <si>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</si>
  <si>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</si>
  <si>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</si>
  <si>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</si>
  <si>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</si>
  <si>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</si>
  <si>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</si>
  <si>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</si>
  <si>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</si>
  <si>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</si>
  <si>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</si>
  <si>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</si>
  <si>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</si>
  <si>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</si>
  <si>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</si>
  <si>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</si>
  <si>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</si>
  <si>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</si>
  <si>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</si>
  <si>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</si>
  <si>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</si>
  <si>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</si>
  <si>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</si>
  <si>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</si>
  <si>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</si>
  <si>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</si>
  <si>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</si>
  <si>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</si>
  <si>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</si>
  <si>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</si>
  <si>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</si>
  <si>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</si>
  <si>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</si>
  <si>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</si>
  <si>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</si>
  <si>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</si>
  <si>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</si>
  <si>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</si>
  <si>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</si>
  <si>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</si>
  <si>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</si>
  <si>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</si>
  <si>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</si>
  <si>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</si>
  <si>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</si>
  <si>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</si>
  <si>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</si>
  <si>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</si>
  <si>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</si>
  <si>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</si>
  <si>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</si>
  <si>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</si>
  <si>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</si>
  <si>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</si>
  <si>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</si>
  <si>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</si>
  <si>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</si>
  <si>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</si>
  <si>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</si>
  <si>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</si>
  <si>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</si>
  <si>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</si>
  <si>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</si>
  <si>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</si>
  <si>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</si>
  <si>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</si>
  <si>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</si>
  <si>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</si>
  <si>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</si>
  <si>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</si>
  <si>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</si>
  <si>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</si>
  <si>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</si>
  <si>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</si>
  <si>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</si>
  <si>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</si>
  <si>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</si>
  <si>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</si>
  <si>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</si>
  <si>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</si>
  <si>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</si>
  <si>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</si>
  <si>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</si>
  <si>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</si>
  <si>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</si>
  <si>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</si>
  <si>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</si>
  <si>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</si>
  <si>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</si>
  <si>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</si>
  <si>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</si>
  <si>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</si>
  <si>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</si>
  <si>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</si>
  <si>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</si>
  <si>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</si>
  <si>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</si>
  <si>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</si>
  <si>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</si>
  <si>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</si>
  <si>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</si>
  <si>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</si>
  <si>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</si>
  <si>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</si>
  <si>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</si>
  <si>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</si>
  <si>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</si>
  <si>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</si>
  <si>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</si>
  <si>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</si>
  <si>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</si>
  <si>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</si>
  <si>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</si>
  <si>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</si>
  <si>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</si>
  <si>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</si>
  <si>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</si>
  <si>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</si>
  <si>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</si>
  <si>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</si>
  <si>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</si>
  <si>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</si>
  <si>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</si>
  <si>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</si>
  <si>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</si>
  <si>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</si>
  <si>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</si>
  <si>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</si>
  <si>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</si>
  <si>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</si>
  <si>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</si>
  <si>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</si>
  <si>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</si>
  <si>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</si>
  <si>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</si>
  <si>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</si>
  <si>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</si>
  <si>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</si>
  <si>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</si>
  <si>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</si>
  <si>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</si>
  <si>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</si>
  <si>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</si>
  <si>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</si>
  <si>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</si>
  <si>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</si>
  <si>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</si>
  <si>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</si>
  <si>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</si>
  <si>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</si>
  <si>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</si>
  <si>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</si>
  <si>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</si>
  <si>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</si>
  <si>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</si>
  <si>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</si>
  <si>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</si>
  <si>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</si>
  <si>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</si>
  <si>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</si>
  <si>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</si>
  <si>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</si>
  <si>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</si>
  <si>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</si>
  <si>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</si>
  <si>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</si>
  <si>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</si>
  <si>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</si>
  <si>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</si>
  <si>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</si>
  <si>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</si>
  <si>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</si>
  <si>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</si>
  <si>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</si>
  <si>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</si>
  <si>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</si>
  <si>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</si>
  <si>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</si>
  <si>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</si>
  <si>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</si>
  <si>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</si>
  <si>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</si>
  <si>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</si>
  <si>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</si>
  <si>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</si>
  <si>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</si>
  <si>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</si>
  <si>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</si>
  <si>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</si>
  <si>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</si>
  <si>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</si>
  <si>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</si>
  <si>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</si>
  <si>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</si>
  <si>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</si>
  <si>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</si>
  <si>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</si>
  <si>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</si>
  <si>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</si>
  <si>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</si>
  <si>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</si>
  <si>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</si>
  <si>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</si>
  <si>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</si>
  <si>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</si>
  <si>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</si>
  <si>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</si>
  <si>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</si>
  <si>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</si>
  <si>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</si>
  <si>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</si>
  <si>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</si>
  <si>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</si>
  <si>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</si>
  <si>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</si>
  <si>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</si>
  <si>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</si>
  <si>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</si>
  <si>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</si>
  <si>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</si>
  <si>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</si>
  <si>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</si>
  <si>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</si>
  <si>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</si>
  <si>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</si>
  <si>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</si>
  <si>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</si>
  <si>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</si>
  <si>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</si>
  <si>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</si>
  <si>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</si>
  <si>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</si>
  <si>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</si>
  <si>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</si>
  <si>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</si>
  <si>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</si>
  <si>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</si>
  <si>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</si>
  <si>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</si>
  <si>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</si>
  <si>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</si>
  <si>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</si>
  <si>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</si>
  <si>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</si>
  <si>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</si>
  <si>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</si>
  <si>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</si>
  <si>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</si>
  <si>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</si>
  <si>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</si>
  <si>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</si>
  <si>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</si>
  <si>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</si>
  <si>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</si>
  <si>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</si>
  <si>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</si>
  <si>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</si>
  <si>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</si>
  <si>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</si>
  <si>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</si>
  <si>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</si>
  <si>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</si>
  <si>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</si>
  <si>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</si>
  <si>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</si>
  <si>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</si>
  <si>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</si>
  <si>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</si>
  <si>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</si>
  <si>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</si>
  <si>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</si>
  <si>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</si>
  <si>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</si>
  <si>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</si>
  <si>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</si>
  <si>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</si>
  <si>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</si>
  <si>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</si>
  <si>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</si>
  <si>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</si>
  <si>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</si>
  <si>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</si>
  <si>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</si>
  <si>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</si>
  <si>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</si>
  <si>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</si>
  <si>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</si>
  <si>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</si>
  <si>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</si>
  <si>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</si>
  <si>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</si>
  <si>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</si>
  <si>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</si>
  <si>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</si>
  <si>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</si>
  <si>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</si>
  <si>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</si>
  <si>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</si>
  <si>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</si>
  <si>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</si>
  <si>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</si>
  <si>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</si>
  <si>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</si>
  <si>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</si>
  <si>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</si>
  <si>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</si>
  <si>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</si>
  <si>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</si>
  <si>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</si>
  <si>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</si>
  <si>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</si>
  <si>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</si>
  <si>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</si>
  <si>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</si>
  <si>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</si>
  <si>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</si>
  <si>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</si>
  <si>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</si>
  <si>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</si>
  <si>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</si>
  <si>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</si>
  <si>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</si>
  <si>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</si>
  <si>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</si>
  <si>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</si>
  <si>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</si>
  <si>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</si>
  <si>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</si>
  <si>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</si>
  <si>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</si>
  <si>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</si>
  <si>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</si>
  <si>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</si>
  <si>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</si>
  <si>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</si>
  <si>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</si>
  <si>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</si>
  <si>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</si>
  <si>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</si>
  <si>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</si>
  <si>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</si>
  <si>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</si>
  <si>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</si>
  <si>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</si>
  <si>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</si>
  <si>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</si>
  <si>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</si>
  <si>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</si>
  <si>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</si>
  <si>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</si>
  <si>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</si>
  <si>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</si>
  <si>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</si>
  <si>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</si>
  <si>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</si>
  <si>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</si>
  <si>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</si>
  <si>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</si>
  <si>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</si>
  <si>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</si>
  <si>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</si>
  <si>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</si>
  <si>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</si>
  <si>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</si>
  <si>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</si>
  <si>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</si>
  <si>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</si>
  <si>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</si>
  <si>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</si>
  <si>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</si>
  <si>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</si>
  <si>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</si>
  <si>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</si>
  <si>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</si>
  <si>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</si>
  <si>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</si>
  <si>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</si>
  <si>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</si>
  <si>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</si>
  <si>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</si>
  <si>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</si>
  <si>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</si>
  <si>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</si>
  <si>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</si>
  <si>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</si>
  <si>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</si>
  <si>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</si>
  <si>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</si>
  <si>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</si>
  <si>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</si>
  <si>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</si>
  <si>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</si>
  <si>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</si>
  <si>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</si>
  <si>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</si>
  <si>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</si>
  <si>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</si>
  <si>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</si>
  <si>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</si>
  <si>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</si>
  <si>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</si>
  <si>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</si>
  <si>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</si>
  <si>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</si>
  <si>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</si>
  <si>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</si>
  <si>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</si>
  <si>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</si>
  <si>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</si>
  <si>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</si>
  <si>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</si>
  <si>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</si>
  <si>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</si>
  <si>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</si>
  <si>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</si>
  <si>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</si>
  <si>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</si>
  <si>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</si>
  <si>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</si>
  <si>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</si>
  <si>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</si>
  <si>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</si>
  <si>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</si>
  <si>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</si>
  <si>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</si>
  <si>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</si>
  <si>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</si>
  <si>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</si>
  <si>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</si>
  <si>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</si>
  <si>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</si>
  <si>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</si>
  <si>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</si>
  <si>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</si>
  <si>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</si>
  <si>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</si>
  <si>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</si>
  <si>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</si>
  <si>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</si>
  <si>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</si>
  <si>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</si>
  <si>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</si>
  <si>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</si>
  <si>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</si>
  <si>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</si>
  <si>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</si>
  <si>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</si>
  <si>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</si>
  <si>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</si>
  <si>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</si>
  <si>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</si>
  <si>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</si>
  <si>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</si>
  <si>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</si>
  <si>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</si>
  <si>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</si>
  <si>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</si>
  <si>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</si>
  <si>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</si>
  <si>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</si>
  <si>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</si>
  <si>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</si>
  <si>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</si>
  <si>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</si>
  <si>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</si>
  <si>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</si>
  <si>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</si>
  <si>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</si>
  <si>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</si>
  <si>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</si>
  <si>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</si>
  <si>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</si>
  <si>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</si>
  <si>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</si>
  <si>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</si>
  <si>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</si>
  <si>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</si>
  <si>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</si>
  <si>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</si>
  <si>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</si>
  <si>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</si>
  <si>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</si>
  <si>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</si>
  <si>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</si>
  <si>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</si>
  <si>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</si>
  <si>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</si>
  <si>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</si>
  <si>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</si>
  <si>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</si>
  <si>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</si>
  <si>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</si>
  <si>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</si>
  <si>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</si>
  <si>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</si>
  <si>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</si>
  <si>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</si>
  <si>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</si>
  <si>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</si>
  <si>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</si>
  <si>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</si>
  <si>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</si>
  <si>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</si>
  <si>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</si>
  <si>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</si>
  <si>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</si>
  <si>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</si>
  <si>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</si>
  <si>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</si>
  <si>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</si>
  <si>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</si>
  <si>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</si>
  <si>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</si>
  <si>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</si>
  <si>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</si>
  <si>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</si>
  <si>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</si>
  <si>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</si>
  <si>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</si>
  <si>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</si>
  <si>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</si>
  <si>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</si>
  <si>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</si>
  <si>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</si>
  <si>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</si>
  <si>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</si>
  <si>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</si>
  <si>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</si>
  <si>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</si>
  <si>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</si>
  <si>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</si>
  <si>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</si>
  <si>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</si>
  <si>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</si>
  <si>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</si>
  <si>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</si>
  <si>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</si>
  <si>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</si>
  <si>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</si>
  <si>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</si>
  <si>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</si>
  <si>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</si>
  <si>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</si>
  <si>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</si>
  <si>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</si>
  <si>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</si>
  <si>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</si>
  <si>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</si>
  <si>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</si>
  <si>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</si>
  <si>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</si>
  <si>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</si>
  <si>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</si>
  <si>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</si>
  <si>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</si>
  <si>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</si>
  <si>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</si>
  <si>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</si>
  <si>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</si>
  <si>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</si>
  <si>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</si>
  <si>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</si>
  <si>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</si>
  <si>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</si>
  <si>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</si>
  <si>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</si>
  <si>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</si>
  <si>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</si>
  <si>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</si>
  <si>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</si>
  <si>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</si>
  <si>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</si>
  <si>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</si>
  <si>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</si>
  <si>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</si>
  <si>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</si>
  <si>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</si>
  <si>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</si>
  <si>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</si>
  <si>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</si>
  <si>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</si>
  <si>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</si>
  <si>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</si>
  <si>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</si>
  <si>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</si>
  <si>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</si>
  <si>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</si>
  <si>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</si>
  <si>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</si>
  <si>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</si>
  <si>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</si>
  <si>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</si>
  <si>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</si>
  <si>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</si>
  <si>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</si>
  <si>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</si>
  <si>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</si>
  <si>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</si>
  <si>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</si>
  <si>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</si>
  <si>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</si>
  <si>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</si>
  <si>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</si>
  <si>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</si>
  <si>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</si>
  <si>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</si>
  <si>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</si>
  <si>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</si>
  <si>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</si>
  <si>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</si>
  <si>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</si>
  <si>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</si>
  <si>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</si>
  <si>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</si>
  <si>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</si>
  <si>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</si>
  <si>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</si>
  <si>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</si>
  <si>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</si>
  <si>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</si>
  <si>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</si>
  <si>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</si>
  <si>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</si>
  <si>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</si>
  <si>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</si>
  <si>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</si>
  <si>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</si>
  <si>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</si>
  <si>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</si>
  <si>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</si>
  <si>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</si>
  <si>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</si>
  <si>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</si>
  <si>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</si>
  <si>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</si>
  <si>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</si>
  <si>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</si>
  <si>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</si>
  <si>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</si>
  <si>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</si>
  <si>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</si>
  <si>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</si>
  <si>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</si>
  <si>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</si>
  <si>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</si>
  <si>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</si>
  <si>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</si>
  <si>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</si>
  <si>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</si>
  <si>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</si>
  <si>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</si>
  <si>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</si>
  <si>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</si>
  <si>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</si>
  <si>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</si>
  <si>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</si>
  <si>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</si>
  <si>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</si>
  <si>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</si>
  <si>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</si>
  <si>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</si>
  <si>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</si>
  <si>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</si>
  <si>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</si>
  <si>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</si>
  <si>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</si>
  <si>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</si>
  <si>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</si>
  <si>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</si>
  <si>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</si>
  <si>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</si>
  <si>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</si>
  <si>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</si>
  <si>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</si>
  <si>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</si>
  <si>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</si>
  <si>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</si>
  <si>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</si>
  <si>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</si>
  <si>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</si>
  <si>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</si>
  <si>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</si>
  <si>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</si>
  <si>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</si>
  <si>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</si>
  <si>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</si>
  <si>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</si>
  <si>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</si>
  <si>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</si>
  <si>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</si>
  <si>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</si>
  <si>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</si>
  <si>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</si>
  <si>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</si>
  <si>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</si>
  <si>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</si>
  <si>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</si>
  <si>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</si>
  <si>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</si>
  <si>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</si>
  <si>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</si>
  <si>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</si>
  <si>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</si>
  <si>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</si>
  <si>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</si>
  <si>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</si>
  <si>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</si>
  <si>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</si>
  <si>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</si>
  <si>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</si>
  <si>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</si>
  <si>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</si>
  <si>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</si>
  <si>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</si>
  <si>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</si>
  <si>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</si>
  <si>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</si>
  <si>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</si>
  <si>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</si>
  <si>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</si>
  <si>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</si>
  <si>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</si>
  <si>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</si>
  <si>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</si>
  <si>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</si>
  <si>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</si>
  <si>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</si>
  <si>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</si>
  <si>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</si>
  <si>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</si>
  <si>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</si>
  <si>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</si>
  <si>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</si>
  <si>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</si>
  <si>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</si>
  <si>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</si>
  <si>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</si>
  <si>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</si>
  <si>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</si>
  <si>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</si>
  <si>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</si>
  <si>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</si>
  <si>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</si>
  <si>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</si>
  <si>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</si>
  <si>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</si>
  <si>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</si>
  <si>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</si>
  <si>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</si>
  <si>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</si>
  <si>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</si>
  <si>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</si>
  <si>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</si>
  <si>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</si>
  <si>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</si>
  <si>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</si>
  <si>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</si>
  <si>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</si>
  <si>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</si>
  <si>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</si>
  <si>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</si>
  <si>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</si>
  <si>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</si>
  <si>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</si>
  <si>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</si>
  <si>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</si>
  <si>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</si>
  <si>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</si>
  <si>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</si>
  <si>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</si>
  <si>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</si>
  <si>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</si>
  <si>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</si>
  <si>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</si>
  <si>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</si>
  <si>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</si>
  <si>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</si>
  <si>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</si>
  <si>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</si>
  <si>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</si>
  <si>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</si>
  <si>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</si>
  <si>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</si>
  <si>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</si>
  <si>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</si>
  <si>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</si>
  <si>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</si>
  <si>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</si>
  <si>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</si>
  <si>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</si>
  <si>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</si>
  <si>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</si>
  <si>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</si>
  <si>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</si>
  <si>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</si>
  <si>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</si>
  <si>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</si>
  <si>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</si>
  <si>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</si>
  <si>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</si>
  <si>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</si>
  <si>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</si>
  <si>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</si>
  <si>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</si>
  <si>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</si>
  <si>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</si>
  <si>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</si>
  <si>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</si>
  <si>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</si>
  <si>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</si>
  <si>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</si>
  <si>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</si>
  <si>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</si>
  <si>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</si>
  <si>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</si>
  <si>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</si>
  <si>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</si>
  <si>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</si>
  <si>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</si>
  <si>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</si>
  <si>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</si>
  <si>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</si>
  <si>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</si>
  <si>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</si>
  <si>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</si>
  <si>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</si>
  <si>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</si>
  <si>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</si>
  <si>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</si>
  <si>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</si>
  <si>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</si>
  <si>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</si>
  <si>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</si>
  <si>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</si>
  <si>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</si>
  <si>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</si>
  <si>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</si>
  <si>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</si>
  <si>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</si>
  <si>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</si>
  <si>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</si>
  <si>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</si>
  <si>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</si>
  <si>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</si>
  <si>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</si>
  <si>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</si>
  <si>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</si>
  <si>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</si>
  <si>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</si>
  <si>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</si>
  <si>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</si>
  <si>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</si>
  <si>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</si>
  <si>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</si>
  <si>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</si>
  <si>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</si>
  <si>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</si>
  <si>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</si>
  <si>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</si>
  <si>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</si>
  <si>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</si>
  <si>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</si>
  <si>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</si>
  <si>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</si>
  <si>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</si>
  <si>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</si>
  <si>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</si>
  <si>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</si>
  <si>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</si>
  <si>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</si>
  <si>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</si>
  <si>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</si>
  <si>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</si>
  <si>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</si>
  <si>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</si>
  <si>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</si>
  <si>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</si>
  <si>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</si>
  <si>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</si>
  <si>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</si>
  <si>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</si>
  <si>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</si>
  <si>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</si>
  <si>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</si>
  <si>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</si>
  <si>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</si>
  <si>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</si>
  <si>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</si>
  <si>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</si>
  <si>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</si>
  <si>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</si>
  <si>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</si>
  <si>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</si>
  <si>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</si>
  <si>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</si>
  <si>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</si>
  <si>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</si>
  <si>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</si>
  <si>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</si>
  <si>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</si>
  <si>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</si>
  <si>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</si>
  <si>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</si>
  <si>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</si>
  <si>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</si>
  <si>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</si>
  <si>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</si>
  <si>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</si>
  <si>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</si>
  <si>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</si>
  <si>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</si>
  <si>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</si>
  <si>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</si>
  <si>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</si>
  <si>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</si>
  <si>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</si>
  <si>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</si>
  <si>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</si>
  <si>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</si>
  <si>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</si>
  <si>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</si>
  <si>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</si>
  <si>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</si>
  <si>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</si>
  <si>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</si>
  <si>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</si>
  <si>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</si>
  <si>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</si>
  <si>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</si>
  <si>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</si>
  <si>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</si>
  <si>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</si>
  <si>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</si>
  <si>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</si>
  <si>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</si>
  <si>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</si>
  <si>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</si>
  <si>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</si>
  <si>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</si>
  <si>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</si>
  <si>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</si>
  <si>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</si>
  <si>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</si>
  <si>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</si>
  <si>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</si>
  <si>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</si>
  <si>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</si>
  <si>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</si>
  <si>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</si>
  <si>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</si>
  <si>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</si>
  <si>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</si>
  <si>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</si>
  <si>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</si>
  <si>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</si>
  <si>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</si>
  <si>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</si>
  <si>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</si>
  <si>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</si>
  <si>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</si>
  <si>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</si>
  <si>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</si>
  <si>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</si>
  <si>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</si>
  <si>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</si>
  <si>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</si>
  <si>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</si>
  <si>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</si>
  <si>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</si>
  <si>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</si>
  <si>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</si>
  <si>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</si>
  <si>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</si>
  <si>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</si>
  <si>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</si>
  <si>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</si>
  <si>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</si>
  <si>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</si>
  <si>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</si>
  <si>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</si>
  <si>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</si>
  <si>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</si>
  <si>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</si>
  <si>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</si>
  <si>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</si>
  <si>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</si>
  <si>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</si>
  <si>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</si>
  <si>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</si>
  <si>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</si>
  <si>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</si>
  <si>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</si>
  <si>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</si>
  <si>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</si>
  <si>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</si>
  <si>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</si>
  <si>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</si>
  <si>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</si>
  <si>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</si>
  <si>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</si>
  <si>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</si>
  <si>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</si>
  <si>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</si>
  <si>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</si>
  <si>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</si>
  <si>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</si>
  <si>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</si>
  <si>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</si>
  <si>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</si>
  <si>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</si>
  <si>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</si>
  <si>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</si>
  <si>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</si>
  <si>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</si>
  <si>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</si>
  <si>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</si>
  <si>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</si>
  <si>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</si>
  <si>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</si>
  <si>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</si>
  <si>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</si>
  <si>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</si>
  <si>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</si>
  <si>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</si>
  <si>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</si>
  <si>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</si>
  <si>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</si>
  <si>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</si>
  <si>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</si>
  <si>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</si>
  <si>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</si>
  <si>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</si>
  <si>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</si>
  <si>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</si>
  <si>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</si>
  <si>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</si>
  <si>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</si>
  <si>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</si>
  <si>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</si>
  <si>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</si>
  <si>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</si>
  <si>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</si>
  <si>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</si>
  <si>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</si>
  <si>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</si>
  <si>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</si>
  <si>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</si>
  <si>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</si>
  <si>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</si>
  <si>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</si>
  <si>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</si>
  <si>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</si>
  <si>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</si>
  <si>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</si>
  <si>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</si>
  <si>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</si>
  <si>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</si>
  <si>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</si>
  <si>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</si>
  <si>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</si>
  <si>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</si>
  <si>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</si>
  <si>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</si>
  <si>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</si>
  <si>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</si>
  <si>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</si>
  <si>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</si>
  <si>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</si>
  <si>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</si>
  <si>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</si>
  <si>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</si>
  <si>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</si>
  <si>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</si>
  <si>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</si>
  <si>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</si>
  <si>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</si>
  <si>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</si>
  <si>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</si>
  <si>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</si>
  <si>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</si>
  <si>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</si>
  <si>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</si>
  <si>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</si>
  <si>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</si>
  <si>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</si>
  <si>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</si>
  <si>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</si>
  <si>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</si>
  <si>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</si>
  <si>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</si>
  <si>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</si>
  <si>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</si>
  <si>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</si>
  <si>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</si>
  <si>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</si>
  <si>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</si>
  <si>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</si>
  <si>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</si>
  <si>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</si>
  <si>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</si>
  <si>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</si>
  <si>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</si>
  <si>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</si>
  <si>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</si>
  <si>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</si>
  <si>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</si>
  <si>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</si>
  <si>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</si>
  <si>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</si>
  <si>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</si>
  <si>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</si>
  <si>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</si>
  <si>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</si>
  <si>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</si>
  <si>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</si>
  <si>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</si>
  <si>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</si>
  <si>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</si>
  <si>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</si>
  <si>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</si>
  <si>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</si>
  <si>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</si>
  <si>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</si>
  <si>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</si>
  <si>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</si>
  <si>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</si>
  <si>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</si>
  <si>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</si>
  <si>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</si>
  <si>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</si>
  <si>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</si>
  <si>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</si>
  <si>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</si>
  <si>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</si>
  <si>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</si>
  <si>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</si>
  <si>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</si>
  <si>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</si>
  <si>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</si>
  <si>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</si>
  <si>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</si>
  <si>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</si>
  <si>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</si>
  <si>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</si>
  <si>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</si>
  <si>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</si>
  <si>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</si>
  <si>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</si>
  <si>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</si>
  <si>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</si>
  <si>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</si>
  <si>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</si>
  <si>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</si>
  <si>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</si>
  <si>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</si>
  <si>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</si>
  <si>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</si>
  <si>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</si>
  <si>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</si>
  <si>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</si>
  <si>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</si>
  <si>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</si>
  <si>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</si>
  <si>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</si>
  <si>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</si>
  <si>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</si>
  <si>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</si>
  <si>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</si>
  <si>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</si>
  <si>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</si>
  <si>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</si>
  <si>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</si>
  <si>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</si>
  <si>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</si>
  <si>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</si>
  <si>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</si>
  <si>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</si>
  <si>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</si>
  <si>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</si>
  <si>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</si>
  <si>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</si>
  <si>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</si>
  <si>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</si>
  <si>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</si>
  <si>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</si>
  <si>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</si>
  <si>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</si>
  <si>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</si>
  <si>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</si>
  <si>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</si>
  <si>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</si>
  <si>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</si>
  <si>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</si>
  <si>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</si>
  <si>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</si>
  <si>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</si>
  <si>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</si>
  <si>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</si>
  <si>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</si>
  <si>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</si>
  <si>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</si>
  <si>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</si>
  <si>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</si>
  <si>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</si>
  <si>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</si>
  <si>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</si>
  <si>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</si>
  <si>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</si>
  <si>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</si>
  <si>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</si>
  <si>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</si>
  <si>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</si>
  <si>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</si>
  <si>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</si>
  <si>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</si>
  <si>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</si>
  <si>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</si>
  <si>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</si>
  <si>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</si>
  <si>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</si>
  <si>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</si>
  <si>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</si>
  <si>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</si>
  <si>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</si>
  <si>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</si>
  <si>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</si>
  <si>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</si>
  <si>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</si>
  <si>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</si>
  <si>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</si>
  <si>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</si>
  <si>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</si>
  <si>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</si>
  <si>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</si>
  <si>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</si>
  <si>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</si>
  <si>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</si>
  <si>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</si>
  <si>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</si>
  <si>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</si>
  <si>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</si>
  <si>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</si>
  <si>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</si>
  <si>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</si>
  <si>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</si>
  <si>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</si>
  <si>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</si>
  <si>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</si>
  <si>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</si>
  <si>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</si>
  <si>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</si>
  <si>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</si>
  <si>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</si>
  <si>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</si>
  <si>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</si>
  <si>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</si>
  <si>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</si>
  <si>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</si>
  <si>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</si>
  <si>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</si>
  <si>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</si>
  <si>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</si>
  <si>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</si>
  <si>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</si>
  <si>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</si>
  <si>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</si>
  <si>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</si>
  <si>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</si>
  <si>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</si>
  <si>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</si>
  <si>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</si>
  <si>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</si>
  <si>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</si>
  <si>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</si>
  <si>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</si>
  <si>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</si>
  <si>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</si>
  <si>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</si>
  <si>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</si>
  <si>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</si>
  <si>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</si>
  <si>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</si>
  <si>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</si>
  <si>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</si>
  <si>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</si>
  <si>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</si>
  <si>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</si>
  <si>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</si>
  <si>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</si>
  <si>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</si>
  <si>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</si>
  <si>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</si>
  <si>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</si>
  <si>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</si>
  <si>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</si>
  <si>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</si>
  <si>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</si>
  <si>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</si>
  <si>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</si>
  <si>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</si>
  <si>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</si>
  <si>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</si>
  <si>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</si>
  <si>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</si>
  <si>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</si>
  <si>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</si>
  <si>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</si>
  <si>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</si>
  <si>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</si>
  <si>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</si>
  <si>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</si>
  <si>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</si>
  <si>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</si>
  <si>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</si>
  <si>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</si>
  <si>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</si>
  <si>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</si>
  <si>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</si>
  <si>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</si>
  <si>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</si>
  <si>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</si>
  <si>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</si>
  <si>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</si>
  <si>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</si>
  <si>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</si>
  <si>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</si>
  <si>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</si>
  <si>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</si>
  <si>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</si>
  <si>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</si>
  <si>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</si>
  <si>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</si>
  <si>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</si>
  <si>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</si>
  <si>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</si>
  <si>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</si>
  <si>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</si>
  <si>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</si>
  <si>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</si>
  <si>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</si>
  <si>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</si>
  <si>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</si>
  <si>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</si>
  <si>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</si>
  <si>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</si>
  <si>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</si>
  <si>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</si>
  <si>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</si>
  <si>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</si>
  <si>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</si>
  <si>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</si>
  <si>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</si>
  <si>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</si>
  <si>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</si>
  <si>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</si>
  <si>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</si>
  <si>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</si>
  <si>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</si>
  <si>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</si>
  <si>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</si>
  <si>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</si>
  <si>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</si>
  <si>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</si>
  <si>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</si>
  <si>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</si>
  <si>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</si>
  <si>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</si>
  <si>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</si>
  <si>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</si>
  <si>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</si>
  <si>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</si>
  <si>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</si>
  <si>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</si>
  <si>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</si>
  <si>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</si>
  <si>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</si>
  <si>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</si>
  <si>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</si>
  <si>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</si>
  <si>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</si>
  <si>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</si>
  <si>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</si>
  <si>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</si>
  <si>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</si>
  <si>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</si>
  <si>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</si>
  <si>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</si>
  <si>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</si>
  <si>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</si>
  <si>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</si>
  <si>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</si>
  <si>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</si>
  <si>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</si>
  <si>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</si>
  <si>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</si>
  <si>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</si>
  <si>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</si>
  <si>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</si>
  <si>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</si>
  <si>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</si>
  <si>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</si>
  <si>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</si>
  <si>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</si>
  <si>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</si>
  <si>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</si>
  <si>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</si>
  <si>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</si>
  <si>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</si>
  <si>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</si>
  <si>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</si>
  <si>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</si>
  <si>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</si>
  <si>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</si>
  <si>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</si>
  <si>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</si>
  <si>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</si>
  <si>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</si>
  <si>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</si>
  <si>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</si>
  <si>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</si>
  <si>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</si>
  <si>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</si>
  <si>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</si>
  <si>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</si>
  <si>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</si>
  <si>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</si>
  <si>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</si>
  <si>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</si>
  <si>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</si>
  <si>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</si>
  <si>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</si>
  <si>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</si>
  <si>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</si>
  <si>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</si>
  <si>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</si>
  <si>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</si>
  <si>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</si>
  <si>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</si>
  <si>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</si>
  <si>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</si>
  <si>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</si>
  <si>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</si>
  <si>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</si>
  <si>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</si>
  <si>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</si>
  <si>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</si>
  <si>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</si>
  <si>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</si>
  <si>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</si>
  <si>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</si>
  <si>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</si>
  <si>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</si>
  <si>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</si>
  <si>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</si>
  <si>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</si>
  <si>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</si>
  <si>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</si>
  <si>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</si>
  <si>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</si>
  <si>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</si>
  <si>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</si>
  <si>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</si>
  <si>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</si>
  <si>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</si>
  <si>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</si>
  <si>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</si>
  <si>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</si>
  <si>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</si>
  <si>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</si>
  <si>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</si>
  <si>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</si>
  <si>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</si>
  <si>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</si>
  <si>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</si>
  <si>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</si>
  <si>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</si>
  <si>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</si>
  <si>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</si>
  <si>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</si>
  <si>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</si>
  <si>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</si>
  <si>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</si>
  <si>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</si>
  <si>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</si>
  <si>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</si>
  <si>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</si>
  <si>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</si>
  <si>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</si>
  <si>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</si>
  <si>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</si>
  <si>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</si>
  <si>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</si>
  <si>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</si>
  <si>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</si>
  <si>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</si>
  <si>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</si>
  <si>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</si>
  <si>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</si>
  <si>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</si>
  <si>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</si>
  <si>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</si>
  <si>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</si>
  <si>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</si>
  <si>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</si>
  <si>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</si>
  <si>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</si>
  <si>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</si>
  <si>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</si>
  <si>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</si>
  <si>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</si>
  <si>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</si>
  <si>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</si>
  <si>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</si>
  <si>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</si>
  <si>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</si>
  <si>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</si>
  <si>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</si>
  <si>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</si>
  <si>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</si>
  <si>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</si>
  <si>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</si>
  <si>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</si>
  <si>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</si>
  <si>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</si>
  <si>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</si>
  <si>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</si>
  <si>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</si>
  <si>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</si>
  <si>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</si>
  <si>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</si>
  <si>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</si>
  <si>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</si>
  <si>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</si>
  <si>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</si>
  <si>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</si>
  <si>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</si>
  <si>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</si>
  <si>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</si>
  <si>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</si>
  <si>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</si>
  <si>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</si>
  <si>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</si>
  <si>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</si>
  <si>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</si>
  <si>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</si>
  <si>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</si>
  <si>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</si>
  <si>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</si>
  <si>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</si>
  <si>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</si>
  <si>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</si>
  <si>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</si>
  <si>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</si>
  <si>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</si>
  <si>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</si>
  <si>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</si>
  <si>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</si>
  <si>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</si>
  <si>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</si>
  <si>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</si>
  <si>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</si>
  <si>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</si>
  <si>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</si>
  <si>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</si>
  <si>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</si>
  <si>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</si>
  <si>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</si>
  <si>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</si>
  <si>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</si>
  <si>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</si>
  <si>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</si>
  <si>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</si>
  <si>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</si>
  <si>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</si>
  <si>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</si>
  <si>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</si>
  <si>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</si>
  <si>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</si>
  <si>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</si>
  <si>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</si>
  <si>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</si>
  <si>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</si>
  <si>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</si>
  <si>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</si>
  <si>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</si>
  <si>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</si>
  <si>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</si>
  <si>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</si>
  <si>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</si>
  <si>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</si>
  <si>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</si>
  <si>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</si>
  <si>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</si>
  <si>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</si>
  <si>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</si>
  <si>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</si>
  <si>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</si>
  <si>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</si>
  <si>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</si>
  <si>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</si>
  <si>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</si>
  <si>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</si>
  <si>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</si>
  <si>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</si>
  <si>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</si>
  <si>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</si>
  <si>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</si>
  <si>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</si>
  <si>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</si>
  <si>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</si>
  <si>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</si>
  <si>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</si>
  <si>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</si>
  <si>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</si>
  <si>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</si>
  <si>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</si>
  <si>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</si>
  <si>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</si>
  <si>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</si>
  <si>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</si>
  <si>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</si>
  <si>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</si>
  <si>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</si>
  <si>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</si>
  <si>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</si>
  <si>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</si>
  <si>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</si>
  <si>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</si>
  <si>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</si>
  <si>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</si>
  <si>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</si>
  <si>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</si>
  <si>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</si>
  <si>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</si>
  <si>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</si>
  <si>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</si>
  <si>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</si>
  <si>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</si>
  <si>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</si>
  <si>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</si>
  <si>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</si>
  <si>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</si>
  <si>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</si>
  <si>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</si>
  <si>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</si>
  <si>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</si>
  <si>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</si>
  <si>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</si>
  <si>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</si>
  <si>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</si>
  <si>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</si>
  <si>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</si>
  <si>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</si>
  <si>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</si>
  <si>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</si>
  <si>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</si>
  <si>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</si>
  <si>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</si>
  <si>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</si>
  <si>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</si>
  <si>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</si>
  <si>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</si>
  <si>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</si>
  <si>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</si>
  <si>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</si>
  <si>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</si>
  <si>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</si>
  <si>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</si>
  <si>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</si>
  <si>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</si>
  <si>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</si>
  <si>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</si>
  <si>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</si>
  <si>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</si>
  <si>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</si>
  <si>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</si>
  <si>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</si>
  <si>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</si>
  <si>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</si>
  <si>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</si>
  <si>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</si>
  <si>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</si>
  <si>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</si>
  <si>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</si>
  <si>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</si>
  <si>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</si>
  <si>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</si>
  <si>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</si>
  <si>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</si>
  <si>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</si>
  <si>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</si>
  <si>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</si>
  <si>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</si>
  <si>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</si>
  <si>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</si>
  <si>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</si>
  <si>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</si>
  <si>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</si>
  <si>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</si>
  <si>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</si>
  <si>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</si>
  <si>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</si>
  <si>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</si>
  <si>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</si>
  <si>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</si>
  <si>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</si>
  <si>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</si>
  <si>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</si>
  <si>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</si>
  <si>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</si>
  <si>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</si>
  <si>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</si>
  <si>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</si>
  <si>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</si>
  <si>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</si>
  <si>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</si>
  <si>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</si>
  <si>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</si>
  <si>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</si>
  <si>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</si>
  <si>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</si>
  <si>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</si>
  <si>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</si>
  <si>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</si>
  <si>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</si>
  <si>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</si>
  <si>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</si>
  <si>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</si>
  <si>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</si>
  <si>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</si>
  <si>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</si>
  <si>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</si>
  <si>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</si>
  <si>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</si>
  <si>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</si>
  <si>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</si>
  <si>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</si>
  <si>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</si>
  <si>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</si>
  <si>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</si>
  <si>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</si>
  <si>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</si>
  <si>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</si>
  <si>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</si>
  <si>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</si>
  <si>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</si>
  <si>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</si>
  <si>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</si>
  <si>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</si>
  <si>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</si>
  <si>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</si>
  <si>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</si>
  <si>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</si>
  <si>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</si>
  <si>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</si>
  <si>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</si>
  <si>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</si>
  <si>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</si>
  <si>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</si>
  <si>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</si>
  <si>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</si>
  <si>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</si>
  <si>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</si>
  <si>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</si>
  <si>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</si>
  <si>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</si>
  <si>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</si>
  <si>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</si>
  <si>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</si>
  <si>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</si>
  <si>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</si>
  <si>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</si>
  <si>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</si>
  <si>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</si>
  <si>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</si>
  <si>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</si>
  <si>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</si>
  <si>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</si>
  <si>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</si>
  <si>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</si>
  <si>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</si>
  <si>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</si>
  <si>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</si>
  <si>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</si>
  <si>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</si>
  <si>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</si>
  <si>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</si>
  <si>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</si>
  <si>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</si>
  <si>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</si>
  <si>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</si>
  <si>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</si>
  <si>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</si>
  <si>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</si>
  <si>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</si>
  <si>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</si>
  <si>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</si>
  <si>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</si>
  <si>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</si>
  <si>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</si>
  <si>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</si>
  <si>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</si>
  <si>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</si>
  <si>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</si>
  <si>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</si>
  <si>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</si>
  <si>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</si>
  <si>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</si>
  <si>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</si>
  <si>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</si>
  <si>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</si>
  <si>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</si>
  <si>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</si>
  <si>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</si>
  <si>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</si>
  <si>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</si>
  <si>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</si>
  <si>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</si>
  <si>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</si>
  <si>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</si>
  <si>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</si>
  <si>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</si>
  <si>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</si>
  <si>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</si>
  <si>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</si>
  <si>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</si>
  <si>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</si>
  <si>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</si>
  <si>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</si>
  <si>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</si>
  <si>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</si>
  <si>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</si>
  <si>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</si>
  <si>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</si>
  <si>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</si>
  <si>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</si>
  <si>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</si>
  <si>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</si>
  <si>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</si>
  <si>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</si>
  <si>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</si>
  <si>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</si>
  <si>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</si>
  <si>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</si>
  <si>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</si>
  <si>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</si>
  <si>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</si>
  <si>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</si>
  <si>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</si>
  <si>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</si>
  <si>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</si>
  <si>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</si>
  <si>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</si>
  <si>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</si>
  <si>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</si>
  <si>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</si>
  <si>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</si>
  <si>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</si>
  <si>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</si>
  <si>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</si>
  <si>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</si>
  <si>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</si>
  <si>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</si>
  <si>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</si>
  <si>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</si>
  <si>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</si>
  <si>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</si>
  <si>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</si>
  <si>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</si>
  <si>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</si>
  <si>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</si>
  <si>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</si>
  <si>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</si>
  <si>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</si>
  <si>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</si>
  <si>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</si>
  <si>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</si>
  <si>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</si>
  <si>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</si>
  <si>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</si>
  <si>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</si>
  <si>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</si>
  <si>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</si>
  <si>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</si>
  <si>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</si>
  <si>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</si>
  <si>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</si>
  <si>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</si>
  <si>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</si>
  <si>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</si>
  <si>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</si>
  <si>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</si>
  <si>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</si>
  <si>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</si>
  <si>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</si>
  <si>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</si>
  <si>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</si>
  <si>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</si>
  <si>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</si>
  <si>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</si>
  <si>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</si>
  <si>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</si>
  <si>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</si>
  <si>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</si>
  <si>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</si>
  <si>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</si>
  <si>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</si>
  <si>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</si>
  <si>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</si>
  <si>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</si>
  <si>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</si>
  <si>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</si>
  <si>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</si>
  <si>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</si>
  <si>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</si>
  <si>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</si>
  <si>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</si>
  <si>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</si>
  <si>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</si>
  <si>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</si>
  <si>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</si>
  <si>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</si>
  <si>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</si>
  <si>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</si>
  <si>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</si>
  <si>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</si>
  <si>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</si>
  <si>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</si>
  <si>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</si>
  <si>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</si>
  <si>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</si>
  <si>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</si>
  <si>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</si>
  <si>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</si>
  <si>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</si>
  <si>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</si>
  <si>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</si>
  <si>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</si>
  <si>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</si>
  <si>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</si>
  <si>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</si>
  <si>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</si>
  <si>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</si>
  <si>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</si>
  <si>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</si>
  <si>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</si>
  <si>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</si>
  <si>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</si>
  <si>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</si>
  <si>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</si>
  <si>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</si>
  <si>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</si>
  <si>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</si>
  <si>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</si>
  <si>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</si>
  <si>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</si>
  <si>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</si>
  <si>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</si>
  <si>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</si>
  <si>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</si>
  <si>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</si>
  <si>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</si>
  <si>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</si>
  <si>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</si>
  <si>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</si>
  <si>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</si>
  <si>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</si>
  <si>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</si>
  <si>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</si>
  <si>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</si>
  <si>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</si>
  <si>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</si>
  <si>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</si>
  <si>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</si>
  <si>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</si>
  <si>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</si>
  <si>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</si>
  <si>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</si>
  <si>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</si>
  <si>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</si>
  <si>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</si>
  <si>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</si>
  <si>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</si>
  <si>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</si>
  <si>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</si>
  <si>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</si>
  <si>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</si>
  <si>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</si>
  <si>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</si>
  <si>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</si>
  <si>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</si>
  <si>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</si>
  <si>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</si>
  <si>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</si>
  <si>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</si>
  <si>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</si>
  <si>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</si>
  <si>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</si>
  <si>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</si>
  <si>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</si>
  <si>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</si>
  <si>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</si>
  <si>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</si>
  <si>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</si>
  <si>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</si>
  <si>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</si>
  <si>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</si>
  <si>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</si>
  <si>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</si>
  <si>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</si>
  <si>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</si>
  <si>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</si>
  <si>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</si>
  <si>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</si>
  <si>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</si>
  <si>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</si>
  <si>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</si>
  <si>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</si>
  <si>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</si>
  <si>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</si>
  <si>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</si>
  <si>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</si>
  <si>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</si>
  <si>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</si>
  <si>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</si>
  <si>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</si>
  <si>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</si>
  <si>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</si>
  <si>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</si>
  <si>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</si>
  <si>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</si>
  <si>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</si>
  <si>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</si>
  <si>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</si>
  <si>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</si>
  <si>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</si>
  <si>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</si>
  <si>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</si>
  <si>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</si>
  <si>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</si>
  <si>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</si>
  <si>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</si>
  <si>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</si>
  <si>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</si>
  <si>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</si>
  <si>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</si>
  <si>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</si>
  <si>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</si>
  <si>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</si>
  <si>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</si>
  <si>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</si>
  <si>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</si>
  <si>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</si>
  <si>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</si>
  <si>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</si>
  <si>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</si>
  <si>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</si>
  <si>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</si>
  <si>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</si>
  <si>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</si>
  <si>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</si>
  <si>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</si>
  <si>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</si>
  <si>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</si>
  <si>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</si>
  <si>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</si>
  <si>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</si>
  <si>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</si>
  <si>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</si>
  <si>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</si>
  <si>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</si>
  <si>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</si>
  <si>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</si>
  <si>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</si>
  <si>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</si>
  <si>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</si>
  <si>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</si>
  <si>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</si>
  <si>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</si>
  <si>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</si>
  <si>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</si>
  <si>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</si>
  <si>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</si>
  <si>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</si>
  <si>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</si>
  <si>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</si>
  <si>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</si>
  <si>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</si>
  <si>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</si>
  <si>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</si>
  <si>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</si>
  <si>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</si>
  <si>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</si>
  <si>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</si>
  <si>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</si>
  <si>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</si>
  <si>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</si>
  <si>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</si>
  <si>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</si>
  <si>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</si>
  <si>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</si>
  <si>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</si>
  <si>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</si>
  <si>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</si>
  <si>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</si>
  <si>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</si>
  <si>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</si>
  <si>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</si>
  <si>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</si>
  <si>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</si>
  <si>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</si>
  <si>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</si>
  <si>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</si>
  <si>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</si>
  <si>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</si>
  <si>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</si>
  <si>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</si>
  <si>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</si>
  <si>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</si>
  <si>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</si>
  <si>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</si>
  <si>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</si>
  <si>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</si>
  <si>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</si>
  <si>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</si>
  <si>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</si>
  <si>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</si>
  <si>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</si>
  <si>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</si>
  <si>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</si>
  <si>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</si>
  <si>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</si>
  <si>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</si>
  <si>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</si>
  <si>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</si>
  <si>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</si>
  <si>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</si>
  <si>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</si>
  <si>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</si>
  <si>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</si>
  <si>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</si>
  <si>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</si>
  <si>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</si>
  <si>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</si>
  <si>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</si>
  <si>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</si>
  <si>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</si>
  <si>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</si>
  <si>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</si>
  <si>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</si>
  <si>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</si>
  <si>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</si>
  <si>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</si>
  <si>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</si>
  <si>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</si>
  <si>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</si>
  <si>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</si>
  <si>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</si>
  <si>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</si>
  <si>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</si>
  <si>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</si>
  <si>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</si>
  <si>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</si>
  <si>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</si>
  <si>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</si>
  <si>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</si>
  <si>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</si>
  <si>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</si>
  <si>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</si>
  <si>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</si>
  <si>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</si>
  <si>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</si>
  <si>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</si>
  <si>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</si>
  <si>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</si>
  <si>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</si>
  <si>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</si>
  <si>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</si>
  <si>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</si>
  <si>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</si>
  <si>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</si>
  <si>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</si>
  <si>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</si>
  <si>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</si>
  <si>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</si>
  <si>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</si>
  <si>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</si>
  <si>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</si>
  <si>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</si>
  <si>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</si>
  <si>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</si>
  <si>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</si>
  <si>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</si>
  <si>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</si>
  <si>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</si>
  <si>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</si>
  <si>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</si>
  <si>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</si>
  <si>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</si>
  <si>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</si>
  <si>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</si>
  <si>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</si>
  <si>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</si>
  <si>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</si>
  <si>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</si>
  <si>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</si>
  <si>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</si>
  <si>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</si>
  <si>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</si>
  <si>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</si>
  <si>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</si>
  <si>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</si>
  <si>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</si>
  <si>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</si>
  <si>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</si>
  <si>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</si>
  <si>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</si>
  <si>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</si>
  <si>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</si>
  <si>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</si>
  <si>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</si>
  <si>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</si>
  <si>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</si>
  <si>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</si>
  <si>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</si>
  <si>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</si>
  <si>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</si>
  <si>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</si>
  <si>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</si>
  <si>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</si>
  <si>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</si>
  <si>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</si>
  <si>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</si>
  <si>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</si>
  <si>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</si>
  <si>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</si>
  <si>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</si>
  <si>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</si>
  <si>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</si>
  <si>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</si>
  <si>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</si>
  <si>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</si>
  <si>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</si>
  <si>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</si>
  <si>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</si>
  <si>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</si>
  <si>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</si>
  <si>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</si>
  <si>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</si>
  <si>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</si>
  <si>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</si>
  <si>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</si>
  <si>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</si>
  <si>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</si>
  <si>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</si>
  <si>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</si>
  <si>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</si>
  <si>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</si>
  <si>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</si>
  <si>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</si>
  <si>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</si>
  <si>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</si>
  <si>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</si>
  <si>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</si>
  <si>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</si>
  <si>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</si>
  <si>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</si>
  <si>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</si>
  <si>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</si>
  <si>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</si>
  <si>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</si>
  <si>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</si>
  <si>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</si>
  <si>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</si>
  <si>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</si>
  <si>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</si>
  <si>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</si>
  <si>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</si>
  <si>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</si>
  <si>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</si>
  <si>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</si>
  <si>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</si>
  <si>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</si>
  <si>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</si>
  <si>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</si>
  <si>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</si>
  <si>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</si>
  <si>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</si>
  <si>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</si>
  <si>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</si>
  <si>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</si>
  <si>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</si>
  <si>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</si>
  <si>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</si>
  <si>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</si>
  <si>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</si>
  <si>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</si>
  <si>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</si>
  <si>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</si>
  <si>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</si>
  <si>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</si>
  <si>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</si>
  <si>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</si>
  <si>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</si>
  <si>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</si>
  <si>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</si>
  <si>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</si>
  <si>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</si>
  <si>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</si>
  <si>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</si>
  <si>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</si>
  <si>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</si>
  <si>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</si>
  <si>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</si>
  <si>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</si>
  <si>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</si>
  <si>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</si>
  <si>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</si>
  <si>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</si>
  <si>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</si>
  <si>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</si>
  <si>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</si>
  <si>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</si>
  <si>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</si>
  <si>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</si>
  <si>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</si>
  <si>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</si>
  <si>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</si>
  <si>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</si>
  <si>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</si>
  <si>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</si>
  <si>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</si>
  <si>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</si>
  <si>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</si>
  <si>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</si>
  <si>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</si>
  <si>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</si>
  <si>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</si>
  <si>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</si>
  <si>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</si>
  <si>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</si>
  <si>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</si>
  <si>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</si>
  <si>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</si>
  <si>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</si>
  <si>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</si>
  <si>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</si>
  <si>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</si>
  <si>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</si>
  <si>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</si>
  <si>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</si>
  <si>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</si>
  <si>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</si>
  <si>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</si>
  <si>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</si>
  <si>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</si>
  <si>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</si>
  <si>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</si>
  <si>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</si>
  <si>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</si>
  <si>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</si>
  <si>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</si>
  <si>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</si>
  <si>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</si>
  <si>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</si>
  <si>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</si>
  <si>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</si>
  <si>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</si>
  <si>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</si>
  <si>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</si>
  <si>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</si>
  <si>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</si>
  <si>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</si>
  <si>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</si>
  <si>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</si>
  <si>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</si>
  <si>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</si>
  <si>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</si>
  <si>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</si>
  <si>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</si>
  <si>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</si>
  <si>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</si>
  <si>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</si>
  <si>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</si>
  <si>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</si>
  <si>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</si>
  <si>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</si>
  <si>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</si>
  <si>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</si>
  <si>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</si>
  <si>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</si>
  <si>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</si>
  <si>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</si>
  <si>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</si>
  <si>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</si>
  <si>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</si>
  <si>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</si>
  <si>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</si>
  <si>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</si>
  <si>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</si>
  <si>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</si>
  <si>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</si>
  <si>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</si>
  <si>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</si>
  <si>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</si>
  <si>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</si>
  <si>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</si>
  <si>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</si>
  <si>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</si>
  <si>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</si>
  <si>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</si>
  <si>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</si>
  <si>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</si>
  <si>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</si>
  <si>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</si>
  <si>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</si>
  <si>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</si>
  <si>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</si>
  <si>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</si>
  <si>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</si>
  <si>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</si>
  <si>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</si>
  <si>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</si>
  <si>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</si>
  <si>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</si>
  <si>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</si>
  <si>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</si>
  <si>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</si>
  <si>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</si>
  <si>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</si>
  <si>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</si>
  <si>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</si>
  <si>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</si>
  <si>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</si>
  <si>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</si>
  <si>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</si>
  <si>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</si>
  <si>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</si>
  <si>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</si>
  <si>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</si>
  <si>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</si>
  <si>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</si>
  <si>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</si>
  <si>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</si>
  <si>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</si>
  <si>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</si>
  <si>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</si>
  <si>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</si>
  <si>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</si>
  <si>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</si>
  <si>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</si>
  <si>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</si>
  <si>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</si>
  <si>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</si>
  <si>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</si>
  <si>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</si>
  <si>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</si>
  <si>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</si>
  <si>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</si>
  <si>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</si>
  <si>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</si>
  <si>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</si>
  <si>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</si>
  <si>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</si>
  <si>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</si>
  <si>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</si>
  <si>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</si>
  <si>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</si>
  <si>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</si>
  <si>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</si>
  <si>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</si>
  <si>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</si>
  <si>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</si>
  <si>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</si>
  <si>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</si>
  <si>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</si>
  <si>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</si>
  <si>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</si>
  <si>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</si>
  <si>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</si>
  <si>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</si>
  <si>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</si>
  <si>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</si>
  <si>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</si>
  <si>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</si>
  <si>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</si>
  <si>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</si>
  <si>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</si>
  <si>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</si>
  <si>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</si>
  <si>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</si>
  <si>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</si>
  <si>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</si>
  <si>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</si>
  <si>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</si>
  <si>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</si>
  <si>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</si>
  <si>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</si>
  <si>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</si>
  <si>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</si>
  <si>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</si>
  <si>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</si>
  <si>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</si>
  <si>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</si>
  <si>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</si>
  <si>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</si>
  <si>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</si>
  <si>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</si>
  <si>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</si>
  <si>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</si>
  <si>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</si>
  <si>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</si>
  <si>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</si>
  <si>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</si>
  <si>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</si>
  <si>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</si>
  <si>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</si>
  <si>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</si>
  <si>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</si>
  <si>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</si>
  <si>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</si>
  <si>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</si>
  <si>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</si>
  <si>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</si>
  <si>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</si>
  <si>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</si>
  <si>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</si>
  <si>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</si>
  <si>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</si>
  <si>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</si>
  <si>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</si>
  <si>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</si>
  <si>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</si>
  <si>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</si>
  <si>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</si>
  <si>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</si>
  <si>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</si>
  <si>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</si>
  <si>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</si>
  <si>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</si>
  <si>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</si>
  <si>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</si>
  <si>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</si>
  <si>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</si>
  <si>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</si>
  <si>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</si>
  <si>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</si>
  <si>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</si>
  <si>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</si>
  <si>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</si>
  <si>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</si>
  <si>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</si>
  <si>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</si>
  <si>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</si>
  <si>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</si>
  <si>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</si>
  <si>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</si>
  <si>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</si>
  <si>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</si>
  <si>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</si>
  <si>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</si>
  <si>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</si>
  <si>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</si>
  <si>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</si>
  <si>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</si>
  <si>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</si>
  <si>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</si>
  <si>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</si>
  <si>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</si>
  <si>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</si>
  <si>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</si>
  <si>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</si>
  <si>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</si>
  <si>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</si>
  <si>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</si>
  <si>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</si>
  <si>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</si>
  <si>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</si>
  <si>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</si>
  <si>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</si>
  <si>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</si>
  <si>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</si>
  <si>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</si>
  <si>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</si>
  <si>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</si>
  <si>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</si>
  <si>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</si>
  <si>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</si>
  <si>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</si>
  <si>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</si>
  <si>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</si>
  <si>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</si>
  <si>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</si>
  <si>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</si>
  <si>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</si>
  <si>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</si>
  <si>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</si>
  <si>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</si>
  <si>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</si>
  <si>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</si>
  <si>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</si>
  <si>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</si>
  <si>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</si>
  <si>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</si>
  <si>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</si>
  <si>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</si>
  <si>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</si>
  <si>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</si>
  <si>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</si>
  <si>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</si>
  <si>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</si>
  <si>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</si>
  <si>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</si>
  <si>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</si>
  <si>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</si>
  <si>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</si>
  <si>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</si>
  <si>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</si>
  <si>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</si>
  <si>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</si>
  <si>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</si>
  <si>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</si>
  <si>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</si>
  <si>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</si>
  <si>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</si>
  <si>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</si>
  <si>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</si>
  <si>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</si>
  <si>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</si>
  <si>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</si>
  <si>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</si>
  <si>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</si>
  <si>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</si>
  <si>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</si>
  <si>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</si>
  <si>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</si>
  <si>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</si>
  <si>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</si>
  <si>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</si>
  <si>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</si>
  <si>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</si>
  <si>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</si>
  <si>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</si>
  <si>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</si>
  <si>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</si>
  <si>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</si>
  <si>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</si>
  <si>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</si>
  <si>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</si>
  <si>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</si>
  <si>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</si>
  <si>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</si>
  <si>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</si>
  <si>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</si>
  <si>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</si>
  <si>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</si>
  <si>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</si>
  <si>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</si>
  <si>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</si>
  <si>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</si>
  <si>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</si>
  <si>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</si>
  <si>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</si>
  <si>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</si>
  <si>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</si>
  <si>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</si>
  <si>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</si>
  <si>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</si>
  <si>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</si>
  <si>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</si>
  <si>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</si>
  <si>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</si>
  <si>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</si>
  <si>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</si>
  <si>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</si>
  <si>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</si>
  <si>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</si>
  <si>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</si>
  <si>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</si>
  <si>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</si>
  <si>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</si>
  <si>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</si>
  <si>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</si>
  <si>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</si>
  <si>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</si>
  <si>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</si>
  <si>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</si>
  <si>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</si>
  <si>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</si>
  <si>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</si>
  <si>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</si>
  <si>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</si>
  <si>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</si>
  <si>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</si>
  <si>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</si>
  <si>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</si>
  <si>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</si>
  <si>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</si>
  <si>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</si>
  <si>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</si>
  <si>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</si>
  <si>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</si>
  <si>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</si>
  <si>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</si>
  <si>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</si>
  <si>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</si>
  <si>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</si>
  <si>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</si>
  <si>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</si>
  <si>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</si>
  <si>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</si>
  <si>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</si>
  <si>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</si>
  <si>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</si>
  <si>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</si>
  <si>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</si>
  <si>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</si>
  <si>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</si>
  <si>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</si>
  <si>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</si>
  <si>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</si>
  <si>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</si>
  <si>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</si>
  <si>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</si>
  <si>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</si>
  <si>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</si>
  <si>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</si>
  <si>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</si>
  <si>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</si>
  <si>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</si>
  <si>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</si>
  <si>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</si>
  <si>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</si>
  <si>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</si>
  <si>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</si>
  <si>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</si>
  <si>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</si>
  <si>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</si>
  <si>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</si>
  <si>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</si>
  <si>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</si>
  <si>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</si>
  <si>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</si>
  <si>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</si>
  <si>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</si>
  <si>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</si>
  <si>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</si>
  <si>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</si>
  <si>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</si>
  <si>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</si>
  <si>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</si>
  <si>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</si>
  <si>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</si>
  <si>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</si>
  <si>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</si>
  <si>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</si>
  <si>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</si>
  <si>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</si>
  <si>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</si>
  <si>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</si>
  <si>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</si>
  <si>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</si>
  <si>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</si>
  <si>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</si>
  <si>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</si>
  <si>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</si>
  <si>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</si>
  <si>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</si>
  <si>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</si>
  <si>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</si>
  <si>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</si>
  <si>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</si>
  <si>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</si>
  <si>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</si>
  <si>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</si>
  <si>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</si>
  <si>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</si>
  <si>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</si>
  <si>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</si>
  <si>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</si>
  <si>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</si>
  <si>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</si>
  <si>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</si>
  <si>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</si>
  <si>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</si>
  <si>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</si>
  <si>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</si>
  <si>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</si>
  <si>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</si>
  <si>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</si>
  <si>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</si>
  <si>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</si>
  <si>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</si>
  <si>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</si>
  <si>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</si>
  <si>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</si>
  <si>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</si>
  <si>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</si>
  <si>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</si>
  <si>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</si>
  <si>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</si>
  <si>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</si>
  <si>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</si>
  <si>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</si>
  <si>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</si>
  <si>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</si>
  <si>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</si>
  <si>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</si>
  <si>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</si>
  <si>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</si>
  <si>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</si>
  <si>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</si>
  <si>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</si>
  <si>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</si>
  <si>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</si>
  <si>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</si>
  <si>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</si>
  <si>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</si>
  <si>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</si>
  <si>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</si>
  <si>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</si>
  <si>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</si>
  <si>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</si>
  <si>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</si>
  <si>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</si>
  <si>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</si>
  <si>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</si>
  <si>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</si>
  <si>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</si>
  <si>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</si>
  <si>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</si>
  <si>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</si>
  <si>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</si>
  <si>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</si>
  <si>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</si>
  <si>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</si>
  <si>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</si>
  <si>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</si>
  <si>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</si>
  <si>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</si>
  <si>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</si>
  <si>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</si>
  <si>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</si>
  <si>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</si>
  <si>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</si>
  <si>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</si>
  <si>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</si>
  <si>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</si>
  <si>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</si>
  <si>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</si>
  <si>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</si>
  <si>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</si>
  <si>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</si>
  <si>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</si>
  <si>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</si>
  <si>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</si>
  <si>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</si>
  <si>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</si>
  <si>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</si>
  <si>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</si>
  <si>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</si>
  <si>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</si>
  <si>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</si>
  <si>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</si>
  <si>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</si>
  <si>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</si>
  <si>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</si>
  <si>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</si>
  <si>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</si>
  <si>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</si>
  <si>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</si>
  <si>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</si>
  <si>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</si>
  <si>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</si>
  <si>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</si>
  <si>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</si>
  <si>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</si>
  <si>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</si>
  <si>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</si>
  <si>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</si>
  <si>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</si>
  <si>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</si>
  <si>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</si>
  <si>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</si>
  <si>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</si>
  <si>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</si>
  <si>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</si>
  <si>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</si>
  <si>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</si>
  <si>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</si>
  <si>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</si>
  <si>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</si>
  <si>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</si>
  <si>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</si>
  <si>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</si>
  <si>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</si>
  <si>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</si>
  <si>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</si>
  <si>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</si>
  <si>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</si>
  <si>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</si>
  <si>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</si>
  <si>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</si>
  <si>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</si>
  <si>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</si>
  <si>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</si>
  <si>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</si>
  <si>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</si>
  <si>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</si>
  <si>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</si>
  <si>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</si>
  <si>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</si>
  <si>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</si>
  <si>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</si>
  <si>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</si>
  <si>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</si>
  <si>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</si>
  <si>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</si>
  <si>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</si>
  <si>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</si>
  <si>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</si>
  <si>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</si>
  <si>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</si>
  <si>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</si>
  <si>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</si>
  <si>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</si>
  <si>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</si>
  <si>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</si>
  <si>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</si>
  <si>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</si>
  <si>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</si>
  <si>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</si>
  <si>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</si>
  <si>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</si>
  <si>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</si>
  <si>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</si>
  <si>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</si>
  <si>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</si>
  <si>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</si>
  <si>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</si>
  <si>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</si>
  <si>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</si>
  <si>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</si>
  <si>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</si>
  <si>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</si>
  <si>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</si>
  <si>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</si>
  <si>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</si>
  <si>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</si>
  <si>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</si>
  <si>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</si>
  <si>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</si>
  <si>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</si>
  <si>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</si>
  <si>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</si>
  <si>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</si>
  <si>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</si>
  <si>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</si>
  <si>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</si>
  <si>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</si>
  <si>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</si>
  <si>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</si>
  <si>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</si>
  <si>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</si>
  <si>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</si>
  <si>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</si>
  <si>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</si>
  <si>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</si>
  <si>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</si>
  <si>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</si>
  <si>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</si>
  <si>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</si>
  <si>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</si>
  <si>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</si>
  <si>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</si>
  <si>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</si>
  <si>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</si>
  <si>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</si>
  <si>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</si>
  <si>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</si>
  <si>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</si>
  <si>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</si>
  <si>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</si>
  <si>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</si>
  <si>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</si>
  <si>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</si>
  <si>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</si>
  <si>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</si>
  <si>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</si>
  <si>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</si>
  <si>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</si>
  <si>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</si>
  <si>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</si>
  <si>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</si>
  <si>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</si>
  <si>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</si>
  <si>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</si>
  <si>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</si>
  <si>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</si>
  <si>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</si>
  <si>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</si>
  <si>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</si>
  <si>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</si>
  <si>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</si>
  <si>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</si>
  <si>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</si>
  <si>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</si>
  <si>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</si>
  <si>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</si>
  <si>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</si>
  <si>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</si>
  <si>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</si>
  <si>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</si>
  <si>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</si>
  <si>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</si>
  <si>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</si>
  <si>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</si>
  <si>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</si>
  <si>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</si>
  <si>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</si>
  <si>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</si>
  <si>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</si>
  <si>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</si>
  <si>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</si>
  <si>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</si>
  <si>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</si>
  <si>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</si>
  <si>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</si>
  <si>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</si>
  <si>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</si>
  <si>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</si>
  <si>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</si>
  <si>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</si>
  <si>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</si>
  <si>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</si>
  <si>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</si>
  <si>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</si>
  <si>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</si>
  <si>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</si>
  <si>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</si>
  <si>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</si>
  <si>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</si>
  <si>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</si>
  <si>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</si>
  <si>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</si>
  <si>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</si>
  <si>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</si>
  <si>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</si>
  <si>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</si>
  <si>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</si>
  <si>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</si>
  <si>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</si>
  <si>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</si>
  <si>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</si>
  <si>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</si>
  <si>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</si>
  <si>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</si>
  <si>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</si>
  <si>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</si>
  <si>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</si>
  <si>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</si>
  <si>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</si>
  <si>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</si>
  <si>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</si>
  <si>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</si>
  <si>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</si>
  <si>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</si>
  <si>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</si>
  <si>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</si>
  <si>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</si>
  <si>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</si>
  <si>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</si>
  <si>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</si>
  <si>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</si>
  <si>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</si>
  <si>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</si>
  <si>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</si>
  <si>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</si>
  <si>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</si>
  <si>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</si>
  <si>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</si>
  <si>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</si>
  <si>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</si>
  <si>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</si>
  <si>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</si>
  <si>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</si>
  <si>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</si>
  <si>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</si>
  <si>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</si>
  <si>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</si>
  <si>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</si>
  <si>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</si>
  <si>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</si>
  <si>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</si>
  <si>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</si>
  <si>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</si>
  <si>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</si>
  <si>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</si>
  <si>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</si>
  <si>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</si>
  <si>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</si>
  <si>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</si>
  <si>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</si>
  <si>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</si>
  <si>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</si>
  <si>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</si>
  <si>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</si>
  <si>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</si>
  <si>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</si>
  <si>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</si>
  <si>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</si>
  <si>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</si>
  <si>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</si>
  <si>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</si>
  <si>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</si>
  <si>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</si>
  <si>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</si>
  <si>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</si>
  <si>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</si>
  <si>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</si>
  <si>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</si>
  <si>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</si>
  <si>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</si>
  <si>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</si>
  <si>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</si>
  <si>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</si>
  <si>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</si>
  <si>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</si>
  <si>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</si>
  <si>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</si>
  <si>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</si>
  <si>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</si>
  <si>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</si>
  <si>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</si>
  <si>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</si>
  <si>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</si>
  <si>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</si>
  <si>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</si>
  <si>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</si>
  <si>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</si>
  <si>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</si>
  <si>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</si>
  <si>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</si>
  <si>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</si>
  <si>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</si>
  <si>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</si>
  <si>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</si>
  <si>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</si>
  <si>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</si>
  <si>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</si>
  <si>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</si>
  <si>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</si>
  <si>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</si>
  <si>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</si>
  <si>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</si>
  <si>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</si>
  <si>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</si>
  <si>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</si>
  <si>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</si>
  <si>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</si>
  <si>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</si>
  <si>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</si>
  <si>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</si>
  <si>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</si>
  <si>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</si>
  <si>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</si>
  <si>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</si>
  <si>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</si>
  <si>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</si>
  <si>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</si>
  <si>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</si>
  <si>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</si>
  <si>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</si>
  <si>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</si>
  <si>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</si>
  <si>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</si>
  <si>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</si>
  <si>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</si>
  <si>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</si>
  <si>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</si>
  <si>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</si>
  <si>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</si>
  <si>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</si>
  <si>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</si>
  <si>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</si>
  <si>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</si>
  <si>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</si>
  <si>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</si>
  <si>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</si>
  <si>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</si>
  <si>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</si>
  <si>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</si>
  <si>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</si>
  <si>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</si>
  <si>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</si>
  <si>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</si>
  <si>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</si>
  <si>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</si>
  <si>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</si>
  <si>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</si>
  <si>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</si>
  <si>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</si>
  <si>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</si>
  <si>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</si>
  <si>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</si>
  <si>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</si>
  <si>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</si>
  <si>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</si>
  <si>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</si>
  <si>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</si>
  <si>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</si>
  <si>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</si>
  <si>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</si>
  <si>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</si>
  <si>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</si>
  <si>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</si>
  <si>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</si>
  <si>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</si>
  <si>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</si>
  <si>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</si>
  <si>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</si>
  <si>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</si>
  <si>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</si>
  <si>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</si>
  <si>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</si>
  <si>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</si>
  <si>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</si>
  <si>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</si>
  <si>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</si>
  <si>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</si>
  <si>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</si>
  <si>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</si>
  <si>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</si>
  <si>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</si>
  <si>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</si>
  <si>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</si>
  <si>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</si>
  <si>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</si>
  <si>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</si>
  <si>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</si>
  <si>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</si>
  <si>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</si>
  <si>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</si>
  <si>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</si>
  <si>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</si>
  <si>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</si>
  <si>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</si>
  <si>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</si>
  <si>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</si>
  <si>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</si>
  <si>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</si>
  <si>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</si>
  <si>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</si>
  <si>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</si>
  <si>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</si>
  <si>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</si>
  <si>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</si>
  <si>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</si>
  <si>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</si>
  <si>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</si>
  <si>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</si>
  <si>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</si>
  <si>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</si>
  <si>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</si>
  <si>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</si>
  <si>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</si>
  <si>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</si>
  <si>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</si>
  <si>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</si>
  <si>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</si>
  <si>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</si>
  <si>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</si>
  <si>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</si>
  <si>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</si>
  <si>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</si>
  <si>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</si>
  <si>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</si>
  <si>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</si>
  <si>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</si>
  <si>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</si>
  <si>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</si>
  <si>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</si>
  <si>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</si>
  <si>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</si>
  <si>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</si>
  <si>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</si>
  <si>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</si>
  <si>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</si>
  <si>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</si>
  <si>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</si>
  <si>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</si>
  <si>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</si>
  <si>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</si>
  <si>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</si>
  <si>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</si>
  <si>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</si>
  <si>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</si>
  <si>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</si>
  <si>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</si>
  <si>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</si>
  <si>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</si>
  <si>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</si>
  <si>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</si>
  <si>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</si>
  <si>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</si>
  <si>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</si>
  <si>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</si>
  <si>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</si>
  <si>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</si>
  <si>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</si>
  <si>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</si>
  <si>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</si>
  <si>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</si>
  <si>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</si>
  <si>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</si>
  <si>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</si>
  <si>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</si>
  <si>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</si>
  <si>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</si>
  <si>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</si>
  <si>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</si>
  <si>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</si>
  <si>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</si>
  <si>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</si>
  <si>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</si>
  <si>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</si>
  <si>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</si>
  <si>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</si>
  <si>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</si>
  <si>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</si>
  <si>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</si>
  <si>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</si>
  <si>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</si>
  <si>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</si>
  <si>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</si>
  <si>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</si>
  <si>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</si>
  <si>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</si>
  <si>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</si>
  <si>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</si>
  <si>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</si>
  <si>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</si>
  <si>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</si>
  <si>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</si>
  <si>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</si>
  <si>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</si>
  <si>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</si>
  <si>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</si>
  <si>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</si>
  <si>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</si>
  <si>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</si>
  <si>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</si>
  <si>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</si>
  <si>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</si>
  <si>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</si>
  <si>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</si>
  <si>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</si>
  <si>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</si>
  <si>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</si>
  <si>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</si>
  <si>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</si>
  <si>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</si>
  <si>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</si>
  <si>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</si>
  <si>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</si>
  <si>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</si>
  <si>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</si>
  <si>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</si>
  <si>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</si>
  <si>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</si>
  <si>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</si>
  <si>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</si>
  <si>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</si>
  <si>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</si>
  <si>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</si>
  <si>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</si>
  <si>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</si>
  <si>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</si>
  <si>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</si>
  <si>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</si>
  <si>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</si>
  <si>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</si>
  <si>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</si>
  <si>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</si>
  <si>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</si>
  <si>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</si>
  <si>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</si>
  <si>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</si>
  <si>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</si>
  <si>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</si>
  <si>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</si>
  <si>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</si>
  <si>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</si>
  <si>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</si>
  <si>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</si>
  <si>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</si>
  <si>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</si>
  <si>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</si>
  <si>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</si>
  <si>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</si>
  <si>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</si>
  <si>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</si>
  <si>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</si>
  <si>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</si>
  <si>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</si>
  <si>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</si>
  <si>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</si>
  <si>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</si>
  <si>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</si>
  <si>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</si>
  <si>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</si>
  <si>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</si>
  <si>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</si>
  <si>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</si>
  <si>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</si>
  <si>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</si>
  <si>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</si>
  <si>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</si>
  <si>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</si>
  <si>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</si>
  <si>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</si>
  <si>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</si>
  <si>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</si>
  <si>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</si>
  <si>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</si>
  <si>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</si>
  <si>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</si>
  <si>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</si>
  <si>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</si>
  <si>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</si>
  <si>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</si>
  <si>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</si>
  <si>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</si>
  <si>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</si>
  <si>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</si>
  <si>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</si>
  <si>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</si>
  <si>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</si>
  <si>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</si>
  <si>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</si>
  <si>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</si>
  <si>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</si>
  <si>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</si>
  <si>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</si>
  <si>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</si>
  <si>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</si>
  <si>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</si>
  <si>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</si>
  <si>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</si>
  <si>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</si>
  <si>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</si>
  <si>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</si>
  <si>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</si>
  <si>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</si>
  <si>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</si>
  <si>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</si>
  <si>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</si>
  <si>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</si>
  <si>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</si>
  <si>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</si>
  <si>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</si>
  <si>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</si>
  <si>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</si>
  <si>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</si>
  <si>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</si>
  <si>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</si>
  <si>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</si>
  <si>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</si>
  <si>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</si>
  <si>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</si>
  <si>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</si>
  <si>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</si>
  <si>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</si>
  <si>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</si>
  <si>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</si>
  <si>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</si>
  <si>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</si>
  <si>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</si>
  <si>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</si>
  <si>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</si>
  <si>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</si>
  <si>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</si>
  <si>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</si>
  <si>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</si>
  <si>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</si>
  <si>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</si>
  <si>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</si>
  <si>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</si>
  <si>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</si>
  <si>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</si>
  <si>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</si>
  <si>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</si>
  <si>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</si>
  <si>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</si>
  <si>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</si>
  <si>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</si>
  <si>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</si>
  <si>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</si>
  <si>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</si>
  <si>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</si>
  <si>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</si>
  <si>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</si>
  <si>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</si>
  <si>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</si>
  <si>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</si>
  <si>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</si>
  <si>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</si>
  <si>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</si>
  <si>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</si>
  <si>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</si>
  <si>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</si>
  <si>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</si>
  <si>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</si>
  <si>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</si>
  <si>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</si>
  <si>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</si>
  <si>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</si>
  <si>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</si>
  <si>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</si>
  <si>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</si>
  <si>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</si>
  <si>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</si>
  <si>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</si>
  <si>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</si>
  <si>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</si>
  <si>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</si>
  <si>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</si>
  <si>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</si>
  <si>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</si>
  <si>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</si>
  <si>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</si>
  <si>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</si>
  <si>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</si>
  <si>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</si>
  <si>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</si>
  <si>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</si>
  <si>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</si>
  <si>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</si>
  <si>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</si>
  <si>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</si>
  <si>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</si>
  <si>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</si>
  <si>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</si>
  <si>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</si>
  <si>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</si>
  <si>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</si>
  <si>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</si>
  <si>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</si>
  <si>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</si>
  <si>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</si>
  <si>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</si>
  <si>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</si>
  <si>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</si>
  <si>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</si>
  <si>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</si>
  <si>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</si>
  <si>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</si>
  <si>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</si>
  <si>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</si>
  <si>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</si>
  <si>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</si>
  <si>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</si>
  <si>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</si>
  <si>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</si>
  <si>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</si>
  <si>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</si>
  <si>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</si>
  <si>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</si>
  <si>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</si>
  <si>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</si>
  <si>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</si>
  <si>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</si>
  <si>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</si>
  <si>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</si>
  <si>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</si>
  <si>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</si>
  <si>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</si>
  <si>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</si>
  <si>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</si>
  <si>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</si>
  <si>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</si>
  <si>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</si>
  <si>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</si>
  <si>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</si>
  <si>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</si>
  <si>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</si>
  <si>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</si>
  <si>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</si>
  <si>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</si>
  <si>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</si>
  <si>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</si>
  <si>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</si>
  <si>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</si>
  <si>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</si>
  <si>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</si>
  <si>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</si>
  <si>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</si>
  <si>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</si>
  <si>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</si>
  <si>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</si>
  <si>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</si>
  <si>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</si>
  <si>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</si>
  <si>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</si>
  <si>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</si>
  <si>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</si>
  <si>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</si>
  <si>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</si>
  <si>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</si>
  <si>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</si>
  <si>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</si>
  <si>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</si>
  <si>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</si>
  <si>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</si>
  <si>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</si>
  <si>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</si>
  <si>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</si>
  <si>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</si>
  <si>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</si>
  <si>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</si>
  <si>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</si>
  <si>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</si>
  <si>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</si>
  <si>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</si>
  <si>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</si>
  <si>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</si>
  <si>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</si>
  <si>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</si>
  <si>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</si>
  <si>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</si>
  <si>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</si>
  <si>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</si>
  <si>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</si>
  <si>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</si>
  <si>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</si>
  <si>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</si>
  <si>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</si>
  <si>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</si>
  <si>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</si>
  <si>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</si>
  <si>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</si>
  <si>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</si>
  <si>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</si>
  <si>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</si>
  <si>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</si>
  <si>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</si>
  <si>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</si>
  <si>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</si>
  <si>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</si>
  <si>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</si>
  <si>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</si>
  <si>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</si>
  <si>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</si>
  <si>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</si>
  <si>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</si>
  <si>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</si>
  <si>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</si>
  <si>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</si>
  <si>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</si>
  <si>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</si>
  <si>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</si>
  <si>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</si>
  <si>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</si>
  <si>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</si>
  <si>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</si>
  <si>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</si>
  <si>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</si>
  <si>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</si>
  <si>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</si>
  <si>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</si>
  <si>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</si>
  <si>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</si>
  <si>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</si>
  <si>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</si>
  <si>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</si>
  <si>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</si>
  <si>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</si>
  <si>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</si>
  <si>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</si>
  <si>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</si>
  <si>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</si>
  <si>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</si>
  <si>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</si>
  <si>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</si>
  <si>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</si>
  <si>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</si>
  <si>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</si>
  <si>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</si>
  <si>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</si>
  <si>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</si>
  <si>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</si>
  <si>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</si>
  <si>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</si>
  <si>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</si>
  <si>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</si>
  <si>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</si>
  <si>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</si>
  <si>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</si>
  <si>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</si>
  <si>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</si>
  <si>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</si>
  <si>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</si>
  <si>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</si>
  <si>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</si>
  <si>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</si>
  <si>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</si>
  <si>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</si>
  <si>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</si>
  <si>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</si>
  <si>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</si>
  <si>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</si>
  <si>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</si>
  <si>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</si>
  <si>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</si>
  <si>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</si>
  <si>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</si>
  <si>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</si>
  <si>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</si>
  <si>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</si>
  <si>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</si>
  <si>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</si>
  <si>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</si>
  <si>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</si>
  <si>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</si>
  <si>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</si>
  <si>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</si>
  <si>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</si>
  <si>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</si>
  <si>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</si>
  <si>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</si>
  <si>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</si>
  <si>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</si>
  <si>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</si>
  <si>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</si>
  <si>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</si>
  <si>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</si>
  <si>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</si>
  <si>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</si>
  <si>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</si>
  <si>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</si>
  <si>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</si>
  <si>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</si>
  <si>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</si>
  <si>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</si>
  <si>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</si>
  <si>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</si>
  <si>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</si>
  <si>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</si>
  <si>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</si>
  <si>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</si>
  <si>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</si>
  <si>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</si>
  <si>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</si>
  <si>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</si>
  <si>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</si>
  <si>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</si>
  <si>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</si>
  <si>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</si>
  <si>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</si>
  <si>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</si>
  <si>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</si>
  <si>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</si>
  <si>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</si>
  <si>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</si>
  <si>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</si>
  <si>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</si>
  <si>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</si>
  <si>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</si>
  <si>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</si>
  <si>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</si>
  <si>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</si>
  <si>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</si>
  <si>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</si>
  <si>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</si>
  <si>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</si>
  <si>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</si>
  <si>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</si>
  <si>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</si>
  <si>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</si>
  <si>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</si>
  <si>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</si>
  <si>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</si>
  <si>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</si>
  <si>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</si>
  <si>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</si>
  <si>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</si>
  <si>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</si>
  <si>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</si>
  <si>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</si>
  <si>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</si>
  <si>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</si>
  <si>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</si>
  <si>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</si>
  <si>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</si>
  <si>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</si>
  <si>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</si>
  <si>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</si>
  <si>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</si>
  <si>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</si>
  <si>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</si>
  <si>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</si>
  <si>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</si>
  <si>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</si>
  <si>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</si>
  <si>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</si>
  <si>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</si>
  <si>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</si>
  <si>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</si>
  <si>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</si>
  <si>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</si>
  <si>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</si>
  <si>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</si>
  <si>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</si>
  <si>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</si>
  <si>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</si>
  <si>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</si>
  <si>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</si>
  <si>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</si>
  <si>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</si>
  <si>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</si>
  <si>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</si>
  <si>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</si>
  <si>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</si>
  <si>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</si>
  <si>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</si>
  <si>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</si>
  <si>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</si>
  <si>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</si>
  <si>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</si>
  <si>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</si>
  <si>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</si>
  <si>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</si>
  <si>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</si>
  <si>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</si>
  <si>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</si>
  <si>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</si>
  <si>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</si>
  <si>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</si>
  <si>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</si>
  <si>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</si>
  <si>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</si>
  <si>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</si>
  <si>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</si>
  <si>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</si>
  <si>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</si>
  <si>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</si>
  <si>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</si>
  <si>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</si>
  <si>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</si>
  <si>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</si>
  <si>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</si>
  <si>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</si>
  <si>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</si>
  <si>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</si>
  <si>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</si>
  <si>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</si>
  <si>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</si>
  <si>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</si>
  <si>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</si>
  <si>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</si>
  <si>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</si>
  <si>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</si>
  <si>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</si>
  <si>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</si>
  <si>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</si>
  <si>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</si>
  <si>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</si>
  <si>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</si>
  <si>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</si>
  <si>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</si>
  <si>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</si>
  <si>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</si>
  <si>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</si>
  <si>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</si>
  <si>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</si>
  <si>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</si>
  <si>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</si>
  <si>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</si>
  <si>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</si>
  <si>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</si>
  <si>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</si>
  <si>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</si>
  <si>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</si>
  <si>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</si>
  <si>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</si>
  <si>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</si>
  <si>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</si>
  <si>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</si>
  <si>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</si>
  <si>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</si>
  <si>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</si>
  <si>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</si>
  <si>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</si>
  <si>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</si>
  <si>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</si>
  <si>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</si>
  <si>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</si>
  <si>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</si>
  <si>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</si>
  <si>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</si>
  <si>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</si>
  <si>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</si>
  <si>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</si>
  <si>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</si>
  <si>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</si>
  <si>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</si>
  <si>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</si>
  <si>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</si>
  <si>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</si>
  <si>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</si>
  <si>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</si>
  <si>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</si>
  <si>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</si>
  <si>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</si>
  <si>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</si>
  <si>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</si>
  <si>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</si>
  <si>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</si>
  <si>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</si>
  <si>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</si>
  <si>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</si>
  <si>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</si>
  <si>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</si>
  <si>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</si>
  <si>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</si>
  <si>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</si>
  <si>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</si>
  <si>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</si>
  <si>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</si>
  <si>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</si>
  <si>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</si>
  <si>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</si>
  <si>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</si>
  <si>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</si>
  <si>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</si>
  <si>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</si>
  <si>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</si>
  <si>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</si>
  <si>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</si>
  <si>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</si>
  <si>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</si>
  <si>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</si>
  <si>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</si>
  <si>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</si>
  <si>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</si>
  <si>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</si>
  <si>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</si>
  <si>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</si>
  <si>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</si>
  <si>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</si>
  <si>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</si>
  <si>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</si>
  <si>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</si>
  <si>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</si>
  <si>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</si>
  <si>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</si>
  <si>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</si>
  <si>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</si>
  <si>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</si>
  <si>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</si>
  <si>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</si>
  <si>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</si>
  <si>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</si>
  <si>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</si>
  <si>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</si>
  <si>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</si>
  <si>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</si>
  <si>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</si>
  <si>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</si>
  <si>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</si>
  <si>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</si>
  <si>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</si>
  <si>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</si>
  <si>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</si>
  <si>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</si>
  <si>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</si>
  <si>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</si>
  <si>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</si>
  <si>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</si>
  <si>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</si>
  <si>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</si>
  <si>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</si>
  <si>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</si>
  <si>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</si>
  <si>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</si>
  <si>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</si>
  <si>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</si>
  <si>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</si>
  <si>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</si>
  <si>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</si>
  <si>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</si>
  <si>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</si>
  <si>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</si>
  <si>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</si>
  <si>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</si>
  <si>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</si>
  <si>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</si>
  <si>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</si>
  <si>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</si>
  <si>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</si>
  <si>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</si>
  <si>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</si>
  <si>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</si>
  <si>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</si>
  <si>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</si>
  <si>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</si>
  <si>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</si>
  <si>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</si>
  <si>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</si>
  <si>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</si>
  <si>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</si>
  <si>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</si>
  <si>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</si>
  <si>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</si>
  <si>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</si>
  <si>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</si>
  <si>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</si>
  <si>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</si>
  <si>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</si>
  <si>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</si>
  <si>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</si>
  <si>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</si>
  <si>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</si>
  <si>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</si>
  <si>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</si>
  <si>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</si>
  <si>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</si>
  <si>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</si>
  <si>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</si>
  <si>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</si>
  <si>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</si>
  <si>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</si>
  <si>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</si>
  <si>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</si>
  <si>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</si>
  <si>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</si>
  <si>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</si>
  <si>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</si>
  <si>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</si>
  <si>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</si>
  <si>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</si>
  <si>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</si>
  <si>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</si>
  <si>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</si>
  <si>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</si>
  <si>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</si>
  <si>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</si>
  <si>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</si>
  <si>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</si>
  <si>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</si>
  <si>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</si>
  <si>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</si>
  <si>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</si>
  <si>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</si>
  <si>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</si>
  <si>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</si>
  <si>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</si>
  <si>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</si>
  <si>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</si>
  <si>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</si>
  <si>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</si>
  <si>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</si>
  <si>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</si>
  <si>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</si>
  <si>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</si>
  <si>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</si>
  <si>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</si>
  <si>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</si>
  <si>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</si>
  <si>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</si>
  <si>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</si>
  <si>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</si>
  <si>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</si>
  <si>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</si>
  <si>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</si>
  <si>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</si>
  <si>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</si>
  <si>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</si>
  <si>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</si>
  <si>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</si>
  <si>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</si>
  <si>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</si>
  <si>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</si>
  <si>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</si>
  <si>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</si>
  <si>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</si>
  <si>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</si>
  <si>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</si>
  <si>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</si>
  <si>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</si>
  <si>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</si>
  <si>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</si>
  <si>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</si>
  <si>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</si>
  <si>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</si>
  <si>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</si>
  <si>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</si>
  <si>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</si>
  <si>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</si>
  <si>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</si>
  <si>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</si>
  <si>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</si>
  <si>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</si>
  <si>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</si>
  <si>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</si>
  <si>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</si>
  <si>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</si>
  <si>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</si>
  <si>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</si>
  <si>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</si>
  <si>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</si>
  <si>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</si>
  <si>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</si>
  <si>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</si>
  <si>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</si>
  <si>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</si>
  <si>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</si>
  <si>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</si>
  <si>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</si>
  <si>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</si>
  <si>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</si>
  <si>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</si>
  <si>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</si>
  <si>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</si>
  <si>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</si>
  <si>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</si>
  <si>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</si>
  <si>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</si>
  <si>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</si>
  <si>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</si>
  <si>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</si>
  <si>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</si>
  <si>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</si>
  <si>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</si>
  <si>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</si>
  <si>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</si>
  <si>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</si>
  <si>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</si>
  <si>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</si>
  <si>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</si>
  <si>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</si>
  <si>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</si>
  <si>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</si>
  <si>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</si>
  <si>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</si>
  <si>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</si>
  <si>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</si>
  <si>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</si>
  <si>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</si>
  <si>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</si>
  <si>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</si>
  <si>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</si>
  <si>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</si>
  <si>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</si>
  <si>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</si>
  <si>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</si>
  <si>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</si>
  <si>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</si>
  <si>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</si>
  <si>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</si>
  <si>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</si>
  <si>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</si>
  <si>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</si>
  <si>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</si>
  <si>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</si>
  <si>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</si>
  <si>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</si>
  <si>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</si>
  <si>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</si>
  <si>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</si>
  <si>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</si>
  <si>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</si>
  <si>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</si>
  <si>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</si>
  <si>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</si>
  <si>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</si>
  <si>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</si>
  <si>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</si>
  <si>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</si>
  <si>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</si>
  <si>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</si>
  <si>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</si>
  <si>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</si>
  <si>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</si>
  <si>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</si>
  <si>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</si>
  <si>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</si>
  <si>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</si>
  <si>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</si>
  <si>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</si>
  <si>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</si>
  <si>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</si>
  <si>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</si>
  <si>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</si>
  <si>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</si>
  <si>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</si>
  <si>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</si>
  <si>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</si>
  <si>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</si>
  <si>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</si>
  <si>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</si>
  <si>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</si>
  <si>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</si>
  <si>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</si>
  <si>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</si>
  <si>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</si>
  <si>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</si>
  <si>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</si>
  <si>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</si>
  <si>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</si>
  <si>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</si>
  <si>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</si>
  <si>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</si>
  <si>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</si>
  <si>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</si>
  <si>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</si>
  <si>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</si>
  <si>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</si>
  <si>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</si>
  <si>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</si>
  <si>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</si>
  <si>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</si>
  <si>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</si>
  <si>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</si>
  <si>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</si>
  <si>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</si>
  <si>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</si>
  <si>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</si>
  <si>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</si>
  <si>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</si>
  <si>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</si>
  <si>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</si>
  <si>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</si>
  <si>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</si>
  <si>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</si>
  <si>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</si>
  <si>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</si>
  <si>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</si>
  <si>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</si>
  <si>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</si>
  <si>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</si>
  <si>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</si>
  <si>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</si>
  <si>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</si>
  <si>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</si>
  <si>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</si>
  <si>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</si>
  <si>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</si>
  <si>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</si>
  <si>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</si>
  <si>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</si>
  <si>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</si>
  <si>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</si>
  <si>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</si>
  <si>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</si>
  <si>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</si>
  <si>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</si>
  <si>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</si>
  <si>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</si>
  <si>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</si>
  <si>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</si>
  <si>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</si>
  <si>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</si>
  <si>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</si>
  <si>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</si>
  <si>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</si>
  <si>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</si>
  <si>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</si>
  <si>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</si>
  <si>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</si>
  <si>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</si>
  <si>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</si>
  <si>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</si>
  <si>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</si>
  <si>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</si>
  <si>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</si>
  <si>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</si>
  <si>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</si>
  <si>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</si>
  <si>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</si>
  <si>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</si>
  <si>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</si>
  <si>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</si>
  <si>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</si>
  <si>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</si>
  <si>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</si>
  <si>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</si>
  <si>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</si>
  <si>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</si>
  <si>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</si>
  <si>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</si>
  <si>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</si>
  <si>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</si>
  <si>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</si>
  <si>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</si>
  <si>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</si>
  <si>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</si>
  <si>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</si>
  <si>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</si>
  <si>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</si>
  <si>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</si>
  <si>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</si>
  <si>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</si>
  <si>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</si>
  <si>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</si>
  <si>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</si>
  <si>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</si>
  <si>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</si>
  <si>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</si>
  <si>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</si>
  <si>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</si>
  <si>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</si>
  <si>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</si>
  <si>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</si>
  <si>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</si>
  <si>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</si>
  <si>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</si>
  <si>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</si>
  <si>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</si>
  <si>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</si>
  <si>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</si>
  <si>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</si>
  <si>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</si>
  <si>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</si>
  <si>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</si>
  <si>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</si>
  <si>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</si>
  <si>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</si>
  <si>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</si>
  <si>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</si>
  <si>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</si>
  <si>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</si>
  <si>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</si>
  <si>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</si>
  <si>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</si>
  <si>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</si>
  <si>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</si>
  <si>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</si>
  <si>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</si>
  <si>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</si>
  <si>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</si>
  <si>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</si>
  <si>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</si>
  <si>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</si>
  <si>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</si>
  <si>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</si>
  <si>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</si>
  <si>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</si>
  <si>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</si>
  <si>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</si>
  <si>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</si>
  <si>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</si>
  <si>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</si>
  <si>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</si>
  <si>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</si>
  <si>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</si>
  <si>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</si>
  <si>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</si>
  <si>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</si>
  <si>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</si>
  <si>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</si>
  <si>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</si>
  <si>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</si>
  <si>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</si>
  <si>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</si>
  <si>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</si>
  <si>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</si>
  <si>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</si>
  <si>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</si>
  <si>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</si>
  <si>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</si>
  <si>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</si>
  <si>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</si>
  <si>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</si>
  <si>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</si>
  <si>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</si>
  <si>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</si>
  <si>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</si>
  <si>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</si>
  <si>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</si>
  <si>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</si>
  <si>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</si>
  <si>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</si>
  <si>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</si>
  <si>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</si>
  <si>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</si>
  <si>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</si>
  <si>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</si>
  <si>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</si>
  <si>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</si>
  <si>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</si>
  <si>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</si>
  <si>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</si>
  <si>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</si>
  <si>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</si>
  <si>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</si>
  <si>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</si>
  <si>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</si>
  <si>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</si>
  <si>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</si>
  <si>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</si>
  <si>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</si>
  <si>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</si>
  <si>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</si>
  <si>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</si>
  <si>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</si>
  <si>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</si>
  <si>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</si>
  <si>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</si>
  <si>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</si>
  <si>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</si>
  <si>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</si>
  <si>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</si>
  <si>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</si>
  <si>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</si>
  <si>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</si>
  <si>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</si>
  <si>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</si>
  <si>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</si>
  <si>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</si>
  <si>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</si>
  <si>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</si>
  <si>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</si>
  <si>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</si>
  <si>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</si>
  <si>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</si>
  <si>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</si>
  <si>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</si>
  <si>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</si>
  <si>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</si>
  <si>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</si>
  <si>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</si>
  <si>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</si>
  <si>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</si>
  <si>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</si>
  <si>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</si>
  <si>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</si>
  <si>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</si>
  <si>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</si>
  <si>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</si>
  <si>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</si>
  <si>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</si>
  <si>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</si>
  <si>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</si>
  <si>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</si>
  <si>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</si>
  <si>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</si>
  <si>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</si>
  <si>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</si>
  <si>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</si>
  <si>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</si>
  <si>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</si>
  <si>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</si>
  <si>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</si>
  <si>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</si>
  <si>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</si>
  <si>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</si>
  <si>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</si>
  <si>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</si>
  <si>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</si>
  <si>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</si>
  <si>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</si>
  <si>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</si>
  <si>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</si>
  <si>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</si>
  <si>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</si>
  <si>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</si>
  <si>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</si>
  <si>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</si>
  <si>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</si>
  <si>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</si>
  <si>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</si>
  <si>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</si>
  <si>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</si>
  <si>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</si>
  <si>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</si>
  <si>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</si>
  <si>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</si>
  <si>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</si>
  <si>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</si>
  <si>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</si>
  <si>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</si>
  <si>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</si>
  <si>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</si>
  <si>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</si>
  <si>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</si>
  <si>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</si>
  <si>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</si>
  <si>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</si>
  <si>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</si>
  <si>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</si>
  <si>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</si>
  <si>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</si>
  <si>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</si>
  <si>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</si>
  <si>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</si>
  <si>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</si>
  <si>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</si>
  <si>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</si>
  <si>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</si>
  <si>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</si>
  <si>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</si>
  <si>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</si>
  <si>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</si>
  <si>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</si>
  <si>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</si>
  <si>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</si>
  <si>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</si>
  <si>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</si>
  <si>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</si>
  <si>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</si>
  <si>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</si>
  <si>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</si>
  <si>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</si>
  <si>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</si>
  <si>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</si>
  <si>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</si>
  <si>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</si>
  <si>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</si>
  <si>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</si>
  <si>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</si>
  <si>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</si>
  <si>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</si>
  <si>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</si>
  <si>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</si>
  <si>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</si>
  <si>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</si>
  <si>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</si>
  <si>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</si>
  <si>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</si>
  <si>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</si>
  <si>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</si>
  <si>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</si>
  <si>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</si>
  <si>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</si>
  <si>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</si>
  <si>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</si>
  <si>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</si>
  <si>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</si>
  <si>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</si>
  <si>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</si>
  <si>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</si>
  <si>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</si>
  <si>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</si>
  <si>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</si>
  <si>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</si>
  <si>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</si>
  <si>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</si>
  <si>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</si>
  <si>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</si>
  <si>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</si>
  <si>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</si>
  <si>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</si>
  <si>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</si>
  <si>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</si>
  <si>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</si>
  <si>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</si>
  <si>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</si>
  <si>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</si>
  <si>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</si>
  <si>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</si>
  <si>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</si>
  <si>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</si>
  <si>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</si>
  <si>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</si>
  <si>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</si>
  <si>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</si>
  <si>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</si>
  <si>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</si>
  <si>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</si>
  <si>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</si>
  <si>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</si>
  <si>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</si>
  <si>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</si>
  <si>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</si>
  <si>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</si>
  <si>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</si>
  <si>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</si>
  <si>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</si>
  <si>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</si>
  <si>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</si>
  <si>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</si>
  <si>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</si>
  <si>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</si>
  <si>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</si>
  <si>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</si>
  <si>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</si>
  <si>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</si>
  <si>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</si>
  <si>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</si>
  <si>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</si>
  <si>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</si>
  <si>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</si>
  <si>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</si>
  <si>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</si>
  <si>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</si>
  <si>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</si>
  <si>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</si>
  <si>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</si>
  <si>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</si>
  <si>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</si>
  <si>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</si>
  <si>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</si>
  <si>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</si>
  <si>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</si>
  <si>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</si>
  <si>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</si>
  <si>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</si>
  <si>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</si>
  <si>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</si>
  <si>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</si>
  <si>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</si>
  <si>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</si>
  <si>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</si>
  <si>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</si>
  <si>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</si>
  <si>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</si>
  <si>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</si>
  <si>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</si>
  <si>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</si>
  <si>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</si>
  <si>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</si>
  <si>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</si>
  <si>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</si>
  <si>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</si>
  <si>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</si>
  <si>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</si>
  <si>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</si>
  <si>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</si>
  <si>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</si>
  <si>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</si>
  <si>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</si>
  <si>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</si>
  <si>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</si>
  <si>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</si>
  <si>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</si>
  <si>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</si>
  <si>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</si>
  <si>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</si>
  <si>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</si>
  <si>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</si>
  <si>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</si>
  <si>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</si>
  <si>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</si>
  <si>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</si>
  <si>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</si>
  <si>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</si>
  <si>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</si>
  <si>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</si>
  <si>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</si>
  <si>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</si>
  <si>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</si>
  <si>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</si>
  <si>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</si>
  <si>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</si>
  <si>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</si>
  <si>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</si>
  <si>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</si>
  <si>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</si>
  <si>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</si>
  <si>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</si>
  <si>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</si>
  <si>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</si>
  <si>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</si>
  <si>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</si>
  <si>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</si>
  <si>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</si>
  <si>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</si>
  <si>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</si>
  <si>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</si>
  <si>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</si>
  <si>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</si>
  <si>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</si>
  <si>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</si>
  <si>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</si>
  <si>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</si>
  <si>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</si>
  <si>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</si>
  <si>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</si>
  <si>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</si>
  <si>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</si>
  <si>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</si>
  <si>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</si>
  <si>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</si>
  <si>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</si>
  <si>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</si>
  <si>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</si>
  <si>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</si>
  <si>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</si>
  <si>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</si>
  <si>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</si>
  <si>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</si>
  <si>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</si>
  <si>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</si>
  <si>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</si>
  <si>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</si>
  <si>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</si>
  <si>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</si>
  <si>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</si>
  <si>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</si>
  <si>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</si>
  <si>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</si>
  <si>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</si>
  <si>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</si>
  <si>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</si>
  <si>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</si>
  <si>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</si>
  <si>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</si>
  <si>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</si>
  <si>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</si>
  <si>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</si>
  <si>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</si>
  <si>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</si>
  <si>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</si>
  <si>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</si>
  <si>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</si>
  <si>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</si>
  <si>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</si>
  <si>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</si>
  <si>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</si>
  <si>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</si>
  <si>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</si>
  <si>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</si>
  <si>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</si>
  <si>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</si>
  <si>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</si>
  <si>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</si>
  <si>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</si>
  <si>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</si>
  <si>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</si>
  <si>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</si>
  <si>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</si>
  <si>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</si>
  <si>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</si>
  <si>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</si>
  <si>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</si>
  <si>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</si>
  <si>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</si>
  <si>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</si>
  <si>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</si>
  <si>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</si>
  <si>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</si>
  <si>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</si>
  <si>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</si>
  <si>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</si>
  <si>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</si>
  <si>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</si>
  <si>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</si>
  <si>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</si>
  <si>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</si>
  <si>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</si>
  <si>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</si>
  <si>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</si>
  <si>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</si>
  <si>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</si>
  <si>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</si>
  <si>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</si>
  <si>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</si>
  <si>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</si>
  <si>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</si>
  <si>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</si>
  <si>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</si>
  <si>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</si>
  <si>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</si>
  <si>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</si>
  <si>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</si>
  <si>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</si>
  <si>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</si>
  <si>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</si>
  <si>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</si>
  <si>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</si>
  <si>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</si>
  <si>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</si>
  <si>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</si>
  <si>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</si>
  <si>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</si>
  <si>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</si>
  <si>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</si>
  <si>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</si>
  <si>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</si>
  <si>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</si>
  <si>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</si>
  <si>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</si>
  <si>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</si>
  <si>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</si>
  <si>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</si>
  <si>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</si>
  <si>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</si>
  <si>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</si>
  <si>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</si>
  <si>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</si>
  <si>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</si>
  <si>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</si>
  <si>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</si>
  <si>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</si>
  <si>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</si>
  <si>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</si>
  <si>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</si>
  <si>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</si>
  <si>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</si>
  <si>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</si>
  <si>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</si>
  <si>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</si>
  <si>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</si>
  <si>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</si>
  <si>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</si>
  <si>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</si>
  <si>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</si>
  <si>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</si>
  <si>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</si>
  <si>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</si>
  <si>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</si>
  <si>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</si>
  <si>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</si>
  <si>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</si>
  <si>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</si>
  <si>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</si>
  <si>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</si>
  <si>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</si>
  <si>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</si>
  <si>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</si>
  <si>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</si>
  <si>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</si>
  <si>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</si>
  <si>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</si>
  <si>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</si>
  <si>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</si>
  <si>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</si>
  <si>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</si>
  <si>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</si>
  <si>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</si>
  <si>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</si>
  <si>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</si>
  <si>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</si>
  <si>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</si>
  <si>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</si>
  <si>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</si>
  <si>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</si>
  <si>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</si>
  <si>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</si>
  <si>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</si>
  <si>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</si>
  <si>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</si>
  <si>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</si>
  <si>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</si>
  <si>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</si>
  <si>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</si>
  <si>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</si>
  <si>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</si>
  <si>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</si>
  <si>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</si>
  <si>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</si>
  <si>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</si>
  <si>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</si>
  <si>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</si>
  <si>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</si>
  <si>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</si>
  <si>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</si>
  <si>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</si>
  <si>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</si>
  <si>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</si>
  <si>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</si>
  <si>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</si>
  <si>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</si>
  <si>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</si>
  <si>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</si>
  <si>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</si>
  <si>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</si>
  <si>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</si>
  <si>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</si>
  <si>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</si>
  <si>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</si>
  <si>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</si>
  <si>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</si>
  <si>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</si>
  <si>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</si>
  <si>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</si>
  <si>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</si>
  <si>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</si>
  <si>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</si>
  <si>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</si>
  <si>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</si>
  <si>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</si>
  <si>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</si>
  <si>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</si>
  <si>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</si>
  <si>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</si>
  <si>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</si>
  <si>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</si>
  <si>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</si>
  <si>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</si>
  <si>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</si>
  <si>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</si>
  <si>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</si>
  <si>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</si>
  <si>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</si>
  <si>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</si>
  <si>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</si>
  <si>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</si>
  <si>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</si>
  <si>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</si>
  <si>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</si>
  <si>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</si>
  <si>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</si>
  <si>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</si>
  <si>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</si>
  <si>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</si>
  <si>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</si>
  <si>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</si>
  <si>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</si>
  <si>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</si>
  <si>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</si>
  <si>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</si>
  <si>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</si>
  <si>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</si>
  <si>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</si>
  <si>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</si>
  <si>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</si>
  <si>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</si>
  <si>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</si>
  <si>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</si>
  <si>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</si>
  <si>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</si>
  <si>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</si>
  <si>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</si>
  <si>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</si>
  <si>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</si>
  <si>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</si>
  <si>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</si>
  <si>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</si>
  <si>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</si>
  <si>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</si>
  <si>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</si>
  <si>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</si>
  <si>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</si>
  <si>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</si>
  <si>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</si>
  <si>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</si>
  <si>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</si>
  <si>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</si>
  <si>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</si>
  <si>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</si>
  <si>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</si>
  <si>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</si>
  <si>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</si>
  <si>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</si>
  <si>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</si>
  <si>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</si>
  <si>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</si>
  <si>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</si>
  <si>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</si>
  <si>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</si>
  <si>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</si>
  <si>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</si>
  <si>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</si>
  <si>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</si>
  <si>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</si>
  <si>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</si>
  <si>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</si>
  <si>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</si>
  <si>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</si>
  <si>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</si>
  <si>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</si>
  <si>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</si>
  <si>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</si>
  <si>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</si>
  <si>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</si>
  <si>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</si>
  <si>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</si>
  <si>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</si>
  <si>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</si>
  <si>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</si>
  <si>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</si>
  <si>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</si>
  <si>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</si>
  <si>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</si>
  <si>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</si>
  <si>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</si>
  <si>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</si>
  <si>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</si>
  <si>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</si>
  <si>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</si>
  <si>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</si>
  <si>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</si>
  <si>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</si>
  <si>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</si>
  <si>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</si>
  <si>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</si>
  <si>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</si>
  <si>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</si>
  <si>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</si>
  <si>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</si>
  <si>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</si>
  <si>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</si>
  <si>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</si>
  <si>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</si>
  <si>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</si>
  <si>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</si>
  <si>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</si>
  <si>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</si>
  <si>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</si>
  <si>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</si>
  <si>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</si>
  <si>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</si>
  <si>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</si>
  <si>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</si>
  <si>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</si>
  <si>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</si>
  <si>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</si>
  <si>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</si>
  <si>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</si>
  <si>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</si>
  <si>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</si>
  <si>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</si>
  <si>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</si>
  <si>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</si>
  <si>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</si>
  <si>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</si>
  <si>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</si>
  <si>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</si>
  <si>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</si>
  <si>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</si>
  <si>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</si>
  <si>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</si>
  <si>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</si>
  <si>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</si>
  <si>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</si>
  <si>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</si>
  <si>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</si>
  <si>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</si>
  <si>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</si>
  <si>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</si>
  <si>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</si>
  <si>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</si>
  <si>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</si>
  <si>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</si>
  <si>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</si>
  <si>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</si>
  <si>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</si>
  <si>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</si>
  <si>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</si>
  <si>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</si>
  <si>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</si>
  <si>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</si>
  <si>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</si>
  <si>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</si>
  <si>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</si>
  <si>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</si>
  <si>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</si>
  <si>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</si>
  <si>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</si>
  <si>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</si>
  <si>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</si>
  <si>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</si>
  <si>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</si>
  <si>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</si>
  <si>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</si>
  <si>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</si>
  <si>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</si>
  <si>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</si>
  <si>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</si>
  <si>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</si>
  <si>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</si>
  <si>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</si>
  <si>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</si>
  <si>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</si>
  <si>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</si>
  <si>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</si>
  <si>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</si>
  <si>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</si>
  <si>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</si>
  <si>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</si>
  <si>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</si>
  <si>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</si>
  <si>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</si>
  <si>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</si>
  <si>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</si>
  <si>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</si>
  <si>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</si>
  <si>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</si>
  <si>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</si>
  <si>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</si>
  <si>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</si>
  <si>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</si>
  <si>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</si>
  <si>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</si>
  <si>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</si>
  <si>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</si>
  <si>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</si>
  <si>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</si>
  <si>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</si>
  <si>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</si>
  <si>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</si>
  <si>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</si>
  <si>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</si>
  <si>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</si>
  <si>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</si>
  <si>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</si>
  <si>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</si>
  <si>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</si>
  <si>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</si>
  <si>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</si>
  <si>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</si>
  <si>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</si>
  <si>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</si>
  <si>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</si>
  <si>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</si>
  <si>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</si>
  <si>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</si>
  <si>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</si>
  <si>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</si>
  <si>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</si>
  <si>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</si>
  <si>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</si>
  <si>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</si>
  <si>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</si>
  <si>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</si>
  <si>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</si>
  <si>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</si>
  <si>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</si>
  <si>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</si>
  <si>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</si>
  <si>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</si>
  <si>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</si>
  <si>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</si>
  <si>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</si>
  <si>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</si>
  <si>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</si>
  <si>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</si>
  <si>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</si>
  <si>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</si>
  <si>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</si>
  <si>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</si>
  <si>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</si>
  <si>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</si>
  <si>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</si>
  <si>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</si>
  <si>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</si>
  <si>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</si>
  <si>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</si>
  <si>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</si>
  <si>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</si>
  <si>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</si>
  <si>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</si>
  <si>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</si>
  <si>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</si>
  <si>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</si>
  <si>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</si>
  <si>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</si>
  <si>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</si>
  <si>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</si>
  <si>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</si>
  <si>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</si>
  <si>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</si>
  <si>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</si>
  <si>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</si>
  <si>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</si>
  <si>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</si>
  <si>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</si>
  <si>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</si>
  <si>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</si>
  <si>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</si>
  <si>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</si>
  <si>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</si>
  <si>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</si>
  <si>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</si>
  <si>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</si>
  <si>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</si>
  <si>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</si>
  <si>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</si>
  <si>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</si>
  <si>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</si>
  <si>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</si>
  <si>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</si>
  <si>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</si>
  <si>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</si>
  <si>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</si>
  <si>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</si>
  <si>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</si>
  <si>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</si>
  <si>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</si>
  <si>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</si>
  <si>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</si>
  <si>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</si>
  <si>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</si>
  <si>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</si>
  <si>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</si>
  <si>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</si>
  <si>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</si>
  <si>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</si>
  <si>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</si>
  <si>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</si>
  <si>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</si>
  <si>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</si>
  <si>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</si>
  <si>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</si>
  <si>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</si>
  <si>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</si>
  <si>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</si>
  <si>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</si>
  <si>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</si>
  <si>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</si>
  <si>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</si>
  <si>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</si>
  <si>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</si>
  <si>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</si>
  <si>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</si>
  <si>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</si>
  <si>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</si>
  <si>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</si>
  <si>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</si>
  <si>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</si>
  <si>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</si>
  <si>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</si>
  <si>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</si>
  <si>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</si>
  <si>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</si>
  <si>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</si>
  <si>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</si>
  <si>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</si>
  <si>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</si>
  <si>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</si>
  <si>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</si>
  <si>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</si>
  <si>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</si>
  <si>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</si>
  <si>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</si>
  <si>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</si>
  <si>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</si>
  <si>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</si>
  <si>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</si>
  <si>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</si>
  <si>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</si>
  <si>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</si>
  <si>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</si>
  <si>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</si>
  <si>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</si>
  <si>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</si>
  <si>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</si>
  <si>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</si>
  <si>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</si>
  <si>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</si>
  <si>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</si>
  <si>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</si>
  <si>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</si>
  <si>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</si>
  <si>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</si>
  <si>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</si>
  <si>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</si>
  <si>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</si>
  <si>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</si>
  <si>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</si>
  <si>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</si>
  <si>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</si>
  <si>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</si>
  <si>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</si>
  <si>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</si>
  <si>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</si>
  <si>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</si>
  <si>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</si>
  <si>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</si>
  <si>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</si>
  <si>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</si>
  <si>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</si>
  <si>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</si>
  <si>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</si>
  <si>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</si>
  <si>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</si>
  <si>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</si>
  <si>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</si>
  <si>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</si>
  <si>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</si>
  <si>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</si>
  <si>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</si>
  <si>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</si>
  <si>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</si>
  <si>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</si>
  <si>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</si>
  <si>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</si>
  <si>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</si>
  <si>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</si>
  <si>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</si>
  <si>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</si>
  <si>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</si>
  <si>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</si>
  <si>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</si>
  <si>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</si>
  <si>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</si>
  <si>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</si>
  <si>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</si>
  <si>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</si>
  <si>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</si>
  <si>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</si>
  <si>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</si>
  <si>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</si>
  <si>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</si>
  <si>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</si>
  <si>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</si>
  <si>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</si>
  <si>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</si>
  <si>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</si>
  <si>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</si>
  <si>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</si>
  <si>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</si>
  <si>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</si>
  <si>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</si>
  <si>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</si>
  <si>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</si>
  <si>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</si>
  <si>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</si>
  <si>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</si>
  <si>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</si>
  <si>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</si>
  <si>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</si>
  <si>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</si>
  <si>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</si>
  <si>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</si>
  <si>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</si>
  <si>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</si>
  <si>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</si>
  <si>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</si>
  <si>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</si>
  <si>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</si>
  <si>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</si>
  <si>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</si>
  <si>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</si>
  <si>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</si>
  <si>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</si>
  <si>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</si>
  <si>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</si>
  <si>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</si>
  <si>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</si>
  <si>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</si>
  <si>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</si>
  <si>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</si>
  <si>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</si>
  <si>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</si>
  <si>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</si>
  <si>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</si>
  <si>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</si>
  <si>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</si>
  <si>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</si>
  <si>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</si>
  <si>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</si>
  <si>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</si>
  <si>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</si>
  <si>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</si>
  <si>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</si>
  <si>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</si>
  <si>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</si>
  <si>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</si>
  <si>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</si>
  <si>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</si>
  <si>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</si>
  <si>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</si>
  <si>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</si>
  <si>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</si>
  <si>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</si>
  <si>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</si>
  <si>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</si>
  <si>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</si>
  <si>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</si>
  <si>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</si>
  <si>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</si>
  <si>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</si>
  <si>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</si>
  <si>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</si>
  <si>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</si>
  <si>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</si>
  <si>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</si>
  <si>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</si>
  <si>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</si>
  <si>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</si>
  <si>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</si>
  <si>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</si>
  <si>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</si>
  <si>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</si>
  <si>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</si>
  <si>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</si>
  <si>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</si>
  <si>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</si>
  <si>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</si>
  <si>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</si>
  <si>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</si>
  <si>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</si>
  <si>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</si>
  <si>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</si>
  <si>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</si>
  <si>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</si>
  <si>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</si>
  <si>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</si>
  <si>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</si>
  <si>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</si>
  <si>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</si>
  <si>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</si>
  <si>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</si>
  <si>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</si>
  <si>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</si>
  <si>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</si>
  <si>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</si>
  <si>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</si>
  <si>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</si>
  <si>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</si>
  <si>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</si>
  <si>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</si>
  <si>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</si>
  <si>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</si>
  <si>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</si>
  <si>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</si>
  <si>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</si>
  <si>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</si>
  <si>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</si>
  <si>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</si>
  <si>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</si>
  <si>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</si>
  <si>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</si>
  <si>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</si>
  <si>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</si>
  <si>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</si>
  <si>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</si>
  <si>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</si>
  <si>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</si>
  <si>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</si>
  <si>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</si>
  <si>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</si>
  <si>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</si>
  <si>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</si>
  <si>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</si>
  <si>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</si>
  <si>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</si>
  <si>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</si>
  <si>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</si>
  <si>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</si>
  <si>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</si>
  <si>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</si>
  <si>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</si>
  <si>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</si>
  <si>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</si>
  <si>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</si>
  <si>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</si>
  <si>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</si>
  <si>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</si>
  <si>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</si>
  <si>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</si>
  <si>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</si>
  <si>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</si>
  <si>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</si>
  <si>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</si>
  <si>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</si>
  <si>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</si>
  <si>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</si>
  <si>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</si>
  <si>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</si>
  <si>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</si>
  <si>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</si>
  <si>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</si>
  <si>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</si>
  <si>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</si>
  <si>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</si>
  <si>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</si>
  <si>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</si>
  <si>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</si>
  <si>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</si>
  <si>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</si>
  <si>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</si>
  <si>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</si>
  <si>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</si>
  <si>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</si>
  <si>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</si>
  <si>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</si>
  <si>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</si>
  <si>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</si>
  <si>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</si>
  <si>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</si>
  <si>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</si>
  <si>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</si>
  <si>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</si>
  <si>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</si>
  <si>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</si>
  <si>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</si>
  <si>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</si>
  <si>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</si>
  <si>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</si>
  <si>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</si>
  <si>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</si>
  <si>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</si>
  <si>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</si>
  <si>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</si>
  <si>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</si>
  <si>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</si>
  <si>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</si>
  <si>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</si>
  <si>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</si>
  <si>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</si>
  <si>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</si>
  <si>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</si>
  <si>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</si>
  <si>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</si>
  <si>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</si>
  <si>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</si>
  <si>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</si>
  <si>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</si>
  <si>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</si>
  <si>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</si>
  <si>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</si>
  <si>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</si>
  <si>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</si>
  <si>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</si>
  <si>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</si>
  <si>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</si>
  <si>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</si>
  <si>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</si>
  <si>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</si>
  <si>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</si>
  <si>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</si>
  <si>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</si>
  <si>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</si>
  <si>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</si>
  <si>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</si>
  <si>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</si>
  <si>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</si>
  <si>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</si>
  <si>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</si>
  <si>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</si>
  <si>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</si>
  <si>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</si>
  <si>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</si>
  <si>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</si>
  <si>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</si>
  <si>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</si>
  <si>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</si>
  <si>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</si>
  <si>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</si>
  <si>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</si>
  <si>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</si>
  <si>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</si>
  <si>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</si>
  <si>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</si>
  <si>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</si>
  <si>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</si>
  <si>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</si>
  <si>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</si>
  <si>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</si>
  <si>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</si>
  <si>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</si>
  <si>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</si>
  <si>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</si>
  <si>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</si>
  <si>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</si>
  <si>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</si>
  <si>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</si>
  <si>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</si>
  <si>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</si>
  <si>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</si>
  <si>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</si>
  <si>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</si>
  <si>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</si>
  <si>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</si>
  <si>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</si>
  <si>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</si>
  <si>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</si>
  <si>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</si>
  <si>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</si>
  <si>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</si>
  <si>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</si>
  <si>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</si>
  <si>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</si>
  <si>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</si>
  <si>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</si>
  <si>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</si>
  <si>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</si>
  <si>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</si>
  <si>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</si>
  <si>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</si>
  <si>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</si>
  <si>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</si>
  <si>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</si>
  <si>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</si>
  <si>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</si>
  <si>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</si>
  <si>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</si>
  <si>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</si>
  <si>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</si>
  <si>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</si>
  <si>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</si>
  <si>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</si>
  <si>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</si>
  <si>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</si>
  <si>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</si>
  <si>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</si>
  <si>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</si>
  <si>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</si>
  <si>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</si>
  <si>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</si>
  <si>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</si>
  <si>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</si>
  <si>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</si>
  <si>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</si>
  <si>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</si>
  <si>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</si>
  <si>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</si>
  <si>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</si>
  <si>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</si>
  <si>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</si>
  <si>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</si>
  <si>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</si>
  <si>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</si>
  <si>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</si>
  <si>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</si>
  <si>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</si>
  <si>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</si>
  <si>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</si>
  <si>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</si>
  <si>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</si>
  <si>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</si>
  <si>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</si>
  <si>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</si>
  <si>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</si>
  <si>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</si>
  <si>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</si>
  <si>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</si>
  <si>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</si>
  <si>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</si>
  <si>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</si>
  <si>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</si>
  <si>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</si>
  <si>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</si>
  <si>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</si>
  <si>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</si>
  <si>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</si>
  <si>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</si>
  <si>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</si>
  <si>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</si>
  <si>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</si>
  <si>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</si>
  <si>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</si>
  <si>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</si>
  <si>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</si>
  <si>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</si>
  <si>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</si>
  <si>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</si>
  <si>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</si>
  <si>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</si>
  <si>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</si>
  <si>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</si>
  <si>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</si>
  <si>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</si>
  <si>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</si>
  <si>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</si>
  <si>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</si>
  <si>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</si>
  <si>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</si>
  <si>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</si>
  <si>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</si>
  <si>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</si>
  <si>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</si>
  <si>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</si>
  <si>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</si>
  <si>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</si>
  <si>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</si>
  <si>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</si>
  <si>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</si>
  <si>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</si>
  <si>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</si>
  <si>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</si>
  <si>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</si>
  <si>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</si>
  <si>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</si>
  <si>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</si>
  <si>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</si>
  <si>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</si>
  <si>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</si>
  <si>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</si>
  <si>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</si>
  <si>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</si>
  <si>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</si>
  <si>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</si>
  <si>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</si>
  <si>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</si>
  <si>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</si>
  <si>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</si>
  <si>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</si>
  <si>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</si>
  <si>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</si>
  <si>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</si>
  <si>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</si>
  <si>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</si>
  <si>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</si>
  <si>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</si>
  <si>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</si>
  <si>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</si>
  <si>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</si>
  <si>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</si>
  <si>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</si>
  <si>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</si>
  <si>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</si>
  <si>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</si>
  <si>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</si>
  <si>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</si>
  <si>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</si>
  <si>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</si>
  <si>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</si>
  <si>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</si>
  <si>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</si>
  <si>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</si>
  <si>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</si>
  <si>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</si>
  <si>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</si>
  <si>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</si>
  <si>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</si>
  <si>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</si>
  <si>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</si>
  <si>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</si>
  <si>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</si>
  <si>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</si>
  <si>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</si>
  <si>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</si>
  <si>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</si>
  <si>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</si>
  <si>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</si>
  <si>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</si>
  <si>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</si>
  <si>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</si>
  <si>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</si>
  <si>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</si>
  <si>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</si>
  <si>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</si>
  <si>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</si>
  <si>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</si>
  <si>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</si>
  <si>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</si>
  <si>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</si>
  <si>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</si>
  <si>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</si>
  <si>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</si>
  <si>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</si>
  <si>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</si>
  <si>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</si>
  <si>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</si>
  <si>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</si>
  <si>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</si>
  <si>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</si>
  <si>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</si>
  <si>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</si>
  <si>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</si>
  <si>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</si>
  <si>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</si>
  <si>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</si>
  <si>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</si>
  <si>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</si>
  <si>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</si>
  <si>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</si>
  <si>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</si>
  <si>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</si>
  <si>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</si>
  <si>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</si>
  <si>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</si>
  <si>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</si>
  <si>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</si>
  <si>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</si>
  <si>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</si>
  <si>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</si>
  <si>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</si>
  <si>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</si>
  <si>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</si>
  <si>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</si>
  <si>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</si>
  <si>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</si>
  <si>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</si>
  <si>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</si>
  <si>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</si>
  <si>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</si>
  <si>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</si>
  <si>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</si>
  <si>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</si>
  <si>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</si>
  <si>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</si>
  <si>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</si>
  <si>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</si>
  <si>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</si>
  <si>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</si>
  <si>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</si>
  <si>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</si>
  <si>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</si>
  <si>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</si>
  <si>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</si>
  <si>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</si>
  <si>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</si>
  <si>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</si>
  <si>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</si>
  <si>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</si>
  <si>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</si>
  <si>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</si>
  <si>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</si>
  <si>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</si>
  <si>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</si>
  <si>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</si>
  <si>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</si>
  <si>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</si>
  <si>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</si>
  <si>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</si>
  <si>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</si>
  <si>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</si>
  <si>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</si>
  <si>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</si>
  <si>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</si>
  <si>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</si>
  <si>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</si>
  <si>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</si>
  <si>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</si>
  <si>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</si>
  <si>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</si>
  <si>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</si>
  <si>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</si>
  <si>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</si>
  <si>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</si>
  <si>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</si>
  <si>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</si>
  <si>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</si>
  <si>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</si>
  <si>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</si>
  <si>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</si>
  <si>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</si>
  <si>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</si>
  <si>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</si>
  <si>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</si>
  <si>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</si>
  <si>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</si>
  <si>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</si>
  <si>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</si>
  <si>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</si>
  <si>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</si>
  <si>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</si>
  <si>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</si>
  <si>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</si>
  <si>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</si>
  <si>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</si>
  <si>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</si>
  <si>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</si>
  <si>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</si>
  <si>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</si>
  <si>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</si>
  <si>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</si>
  <si>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</si>
  <si>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</si>
  <si>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</si>
  <si>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</si>
  <si>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</si>
  <si>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</si>
  <si>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</si>
  <si>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</si>
  <si>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</si>
  <si>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</si>
  <si>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</si>
  <si>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</si>
  <si>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</si>
  <si>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</si>
  <si>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</si>
  <si>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</si>
  <si>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</si>
  <si>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</si>
  <si>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</si>
  <si>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</si>
  <si>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</si>
  <si>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</si>
  <si>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</si>
  <si>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</si>
  <si>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</si>
  <si>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</si>
  <si>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</si>
  <si>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</si>
  <si>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</si>
  <si>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</si>
  <si>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</si>
  <si>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</si>
  <si>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</si>
  <si>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</si>
  <si>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</si>
  <si>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</si>
  <si>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</si>
  <si>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</si>
  <si>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</si>
  <si>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</si>
  <si>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</si>
  <si>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</si>
  <si>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</si>
  <si>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</si>
  <si>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</si>
  <si>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</si>
  <si>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</si>
  <si>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</si>
  <si>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</si>
  <si>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</si>
  <si>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</si>
  <si>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</si>
  <si>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</si>
  <si>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</si>
  <si>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</si>
  <si>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</si>
  <si>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</si>
  <si>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</si>
  <si>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</si>
  <si>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</si>
  <si>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</si>
  <si>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</si>
  <si>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</si>
  <si>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</si>
  <si>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</si>
  <si>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</si>
  <si>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</si>
  <si>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</si>
  <si>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</si>
  <si>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</si>
  <si>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</si>
  <si>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</si>
  <si>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</si>
  <si>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</si>
  <si>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</si>
  <si>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</si>
  <si>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</si>
  <si>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</si>
  <si>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</si>
  <si>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</si>
  <si>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</si>
  <si>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</si>
  <si>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</si>
  <si>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</si>
  <si>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</si>
  <si>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</si>
  <si>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</si>
  <si>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</si>
  <si>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</si>
  <si>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</si>
  <si>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</si>
  <si>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</si>
  <si>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</si>
  <si>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</si>
  <si>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</si>
  <si>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</si>
  <si>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</si>
  <si>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</si>
  <si>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</si>
  <si>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</si>
  <si>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</si>
  <si>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</si>
  <si>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</si>
  <si>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</si>
  <si>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</si>
  <si>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</si>
  <si>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</si>
  <si>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</si>
  <si>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</si>
  <si>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</si>
  <si>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</si>
  <si>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</si>
  <si>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</si>
  <si>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</si>
  <si>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</si>
  <si>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</si>
  <si>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</si>
  <si>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</si>
  <si>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</si>
  <si>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</si>
  <si>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</si>
  <si>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</si>
  <si>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</si>
  <si>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</si>
  <si>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</si>
  <si>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</si>
  <si>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</si>
  <si>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</si>
  <si>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</si>
  <si>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</si>
  <si>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</si>
  <si>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</si>
  <si>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</si>
  <si>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</si>
  <si>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</si>
  <si>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</si>
  <si>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</si>
  <si>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</si>
  <si>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</si>
  <si>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</si>
  <si>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</si>
  <si>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</si>
  <si>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</si>
  <si>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</si>
  <si>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</si>
  <si>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</si>
  <si>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</si>
  <si>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</si>
  <si>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</si>
  <si>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</si>
  <si>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</si>
  <si>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</si>
  <si>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</si>
  <si>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</si>
  <si>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</si>
  <si>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</si>
  <si>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</si>
  <si>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</si>
  <si>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</si>
  <si>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</si>
  <si>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</si>
  <si>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</si>
  <si>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</si>
  <si>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</si>
  <si>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</si>
  <si>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</si>
  <si>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</si>
  <si>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</si>
  <si>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</si>
  <si>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</si>
  <si>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</si>
  <si>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</si>
  <si>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</si>
  <si>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</si>
  <si>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</si>
  <si>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</si>
  <si>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</si>
  <si>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</si>
  <si>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</si>
  <si>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</si>
  <si>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</si>
  <si>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</si>
  <si>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</si>
  <si>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</si>
  <si>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</si>
  <si>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</si>
  <si>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</si>
  <si>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</si>
  <si>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</si>
  <si>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</si>
  <si>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</si>
  <si>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</si>
  <si>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</si>
  <si>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</si>
  <si>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</si>
  <si>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</si>
  <si>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</si>
  <si>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</si>
  <si>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</si>
  <si>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</si>
  <si>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</si>
  <si>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</si>
  <si>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</si>
  <si>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</si>
  <si>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</si>
  <si>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</si>
  <si>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</si>
  <si>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</si>
  <si>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</si>
  <si>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</si>
  <si>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</si>
  <si>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</si>
  <si>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</si>
  <si>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</si>
  <si>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</si>
  <si>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</si>
  <si>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</si>
  <si>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</si>
  <si>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</si>
  <si>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</si>
  <si>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</si>
  <si>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</si>
  <si>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</si>
  <si>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</si>
  <si>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</si>
  <si>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</si>
  <si>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</si>
  <si>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</si>
  <si>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</si>
  <si>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</si>
  <si>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</si>
  <si>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</si>
  <si>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</si>
  <si>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</si>
  <si>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</si>
  <si>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</si>
  <si>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</si>
  <si>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</si>
  <si>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</si>
  <si>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</si>
  <si>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</si>
  <si>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</si>
  <si>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</si>
  <si>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</si>
  <si>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</si>
  <si>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</si>
  <si>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</si>
  <si>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</si>
  <si>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</si>
  <si>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</si>
  <si>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</si>
  <si>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</si>
  <si>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</si>
  <si>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</si>
  <si>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</si>
  <si>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</si>
  <si>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</si>
  <si>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</si>
  <si>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</si>
  <si>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</si>
  <si>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</si>
  <si>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</si>
  <si>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</si>
  <si>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</si>
  <si>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</si>
  <si>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</si>
  <si>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</si>
  <si>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</si>
  <si>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</si>
  <si>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</si>
  <si>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</si>
  <si>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</si>
  <si>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</si>
  <si>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</si>
  <si>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</si>
  <si>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</si>
  <si>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</si>
  <si>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</si>
  <si>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</si>
  <si>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</si>
  <si>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</si>
  <si>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</si>
  <si>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</si>
  <si>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</si>
  <si>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</si>
  <si>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</si>
  <si>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</si>
  <si>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</si>
  <si>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</si>
  <si>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</si>
  <si>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</si>
  <si>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</si>
  <si>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</si>
  <si>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</si>
  <si>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</si>
  <si>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</si>
  <si>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</si>
  <si>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</si>
  <si>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</si>
  <si>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</si>
  <si>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</si>
  <si>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</si>
  <si>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</si>
  <si>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</si>
  <si>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</si>
  <si>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</si>
  <si>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</si>
  <si>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</si>
  <si>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</si>
  <si>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</si>
  <si>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</si>
  <si>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</si>
  <si>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</si>
  <si>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</si>
  <si>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</si>
  <si>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</si>
  <si>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</si>
  <si>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</si>
  <si>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</si>
  <si>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</si>
  <si>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</si>
  <si>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</si>
  <si>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</si>
  <si>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</si>
  <si>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</si>
  <si>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</si>
  <si>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</si>
  <si>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</si>
  <si>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</si>
  <si>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</si>
  <si>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</si>
  <si>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</si>
  <si>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</si>
  <si>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</si>
  <si>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</si>
  <si>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</si>
  <si>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</si>
  <si>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</si>
  <si>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</si>
  <si>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</si>
  <si>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</si>
  <si>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</si>
  <si>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</si>
  <si>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</si>
  <si>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</si>
  <si>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</si>
  <si>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</si>
  <si>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</si>
  <si>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</si>
  <si>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</si>
  <si>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</si>
  <si>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</si>
  <si>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</si>
  <si>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</si>
  <si>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</si>
  <si>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</si>
  <si>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</si>
  <si>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</si>
  <si>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</si>
  <si>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</si>
  <si>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</si>
  <si>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</si>
  <si>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</si>
  <si>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</si>
  <si>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</si>
  <si>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</si>
  <si>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</si>
  <si>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</si>
  <si>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</si>
  <si>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</si>
  <si>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</si>
  <si>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</si>
  <si>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</si>
  <si>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</si>
  <si>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</si>
  <si>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</si>
  <si>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</si>
  <si>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</si>
  <si>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</si>
  <si>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</si>
  <si>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</si>
  <si>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</si>
  <si>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</si>
  <si>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</si>
  <si>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</si>
  <si>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</si>
  <si>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</si>
  <si>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</si>
  <si>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</si>
  <si>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</si>
  <si>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</si>
  <si>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</si>
  <si>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</si>
  <si>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</si>
  <si>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</si>
  <si>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</si>
  <si>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</si>
  <si>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</si>
  <si>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</si>
  <si>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</si>
  <si>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</si>
  <si>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</si>
  <si>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</si>
  <si>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</si>
  <si>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</si>
  <si>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</si>
  <si>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</si>
  <si>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</si>
  <si>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</si>
  <si>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</si>
  <si>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</si>
  <si>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</si>
  <si>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</si>
  <si>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</si>
  <si>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</si>
  <si>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</si>
  <si>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</si>
  <si>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</si>
  <si>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</si>
  <si>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</si>
  <si>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</si>
  <si>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</si>
  <si>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</si>
  <si>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</si>
  <si>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</si>
  <si>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</si>
  <si>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</si>
  <si>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</si>
  <si>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</si>
  <si>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</si>
  <si>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</si>
  <si>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</si>
  <si>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</si>
  <si>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</si>
  <si>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</si>
  <si>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</si>
  <si>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</si>
  <si>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</si>
  <si>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</si>
  <si>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</si>
  <si>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</si>
  <si>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</si>
  <si>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</si>
  <si>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</si>
  <si>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</si>
  <si>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</si>
  <si>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</si>
  <si>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</si>
  <si>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</si>
  <si>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</si>
  <si>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</si>
  <si>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</si>
  <si>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</si>
  <si>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</si>
  <si>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</si>
  <si>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</si>
  <si>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</si>
  <si>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</si>
  <si>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</si>
  <si>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</si>
  <si>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</si>
  <si>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</si>
  <si>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</si>
  <si>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</si>
  <si>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</si>
  <si>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</si>
  <si>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</si>
  <si>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</si>
  <si>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</si>
  <si>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</si>
  <si>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</si>
  <si>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</si>
  <si>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</si>
  <si>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</si>
  <si>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</si>
  <si>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</si>
  <si>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</si>
  <si>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</si>
  <si>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</si>
  <si>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</si>
  <si>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</si>
  <si>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</si>
  <si>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</si>
  <si>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</si>
  <si>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</si>
  <si>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</si>
  <si>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</si>
  <si>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</si>
  <si>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</si>
  <si>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</si>
  <si>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</si>
  <si>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</si>
  <si>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</si>
  <si>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</si>
  <si>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</si>
  <si>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</si>
  <si>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</si>
  <si>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</si>
  <si>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</si>
  <si>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</si>
  <si>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</si>
  <si>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</si>
  <si>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</si>
  <si>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</si>
  <si>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</si>
  <si>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</si>
  <si>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</si>
  <si>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</si>
  <si>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</si>
  <si>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</si>
  <si>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</si>
  <si>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</si>
  <si>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</si>
  <si>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</si>
  <si>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</si>
  <si>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</si>
  <si>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</si>
  <si>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</si>
  <si>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</si>
  <si>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</si>
  <si>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</si>
  <si>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</si>
  <si>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</si>
  <si>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</si>
  <si>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</si>
  <si>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</si>
  <si>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</si>
  <si>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</si>
  <si>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</si>
  <si>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</si>
  <si>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</si>
  <si>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</si>
  <si>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</si>
  <si>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</si>
  <si>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</si>
  <si>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</si>
  <si>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</si>
  <si>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</si>
  <si>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</si>
  <si>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</si>
  <si>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</si>
  <si>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</si>
  <si>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</si>
  <si>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</si>
  <si>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</si>
  <si>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</si>
  <si>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</si>
  <si>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</si>
  <si>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</si>
  <si>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</si>
  <si>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</si>
  <si>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</si>
  <si>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</si>
  <si>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</si>
  <si>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</si>
  <si>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</si>
  <si>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</si>
  <si>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</si>
  <si>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</si>
  <si>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</si>
  <si>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</si>
  <si>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</si>
  <si>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</si>
  <si>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</si>
  <si>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</si>
  <si>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</si>
  <si>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</si>
  <si>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</si>
  <si>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</si>
  <si>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</si>
  <si>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</si>
  <si>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</si>
  <si>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</si>
  <si>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</si>
  <si>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</si>
  <si>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</si>
  <si>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</si>
  <si>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</si>
  <si>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</si>
  <si>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</si>
  <si>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</si>
  <si>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</si>
  <si>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</si>
  <si>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</si>
  <si>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</si>
  <si>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</si>
  <si>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</si>
  <si>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</si>
  <si>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</si>
  <si>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</si>
  <si>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</si>
  <si>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</si>
  <si>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</si>
  <si>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</si>
  <si>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</si>
  <si>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</si>
  <si>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</si>
  <si>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</si>
  <si>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</si>
  <si>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</si>
  <si>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</si>
  <si>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</si>
  <si>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</si>
  <si>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</si>
  <si>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</si>
  <si>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</si>
  <si>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</si>
  <si>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</si>
  <si>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</si>
  <si>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</si>
  <si>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</si>
  <si>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</si>
  <si>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</si>
  <si>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</si>
  <si>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</si>
  <si>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</si>
  <si>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</si>
  <si>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</si>
  <si>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</si>
  <si>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</si>
  <si>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</si>
  <si>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</si>
  <si>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</si>
  <si>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</si>
  <si>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</si>
  <si>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</si>
  <si>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</si>
  <si>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</si>
  <si>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</si>
  <si>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</si>
  <si>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</si>
  <si>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</si>
  <si>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</si>
  <si>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</si>
  <si>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</si>
  <si>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</si>
  <si>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</si>
  <si>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</si>
  <si>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</si>
  <si>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</si>
  <si>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</si>
  <si>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</si>
  <si>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</si>
  <si>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</si>
  <si>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</si>
  <si>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</si>
  <si>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</si>
  <si>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</si>
  <si>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</si>
  <si>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</si>
  <si>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</si>
  <si>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</si>
  <si>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</si>
  <si>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</si>
  <si>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</si>
  <si>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</si>
  <si>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</si>
  <si>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</si>
  <si>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</si>
  <si>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</si>
  <si>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</si>
  <si>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</si>
  <si>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</si>
  <si>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</si>
  <si>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</si>
  <si>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</si>
  <si>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</si>
  <si>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</si>
  <si>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</si>
  <si>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</si>
  <si>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</si>
  <si>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</si>
  <si>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</si>
  <si>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</si>
  <si>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</si>
  <si>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</si>
  <si>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</si>
  <si>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</si>
  <si>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</si>
  <si>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</si>
  <si>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</si>
  <si>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</si>
  <si>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</si>
  <si>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</si>
  <si>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</si>
  <si>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</si>
  <si>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</si>
  <si>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</si>
  <si>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</si>
  <si>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</si>
  <si>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</si>
  <si>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</si>
  <si>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</si>
  <si>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</si>
  <si>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</si>
  <si>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</si>
  <si>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</si>
  <si>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</si>
  <si>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</si>
  <si>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</si>
  <si>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</si>
  <si>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</si>
  <si>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</si>
  <si>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</si>
  <si>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</si>
  <si>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</si>
  <si>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</si>
  <si>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</si>
  <si>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</si>
  <si>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</si>
  <si>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</si>
  <si>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</si>
  <si>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</si>
  <si>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</si>
  <si>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</si>
  <si>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</si>
  <si>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</si>
  <si>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</si>
  <si>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</si>
  <si>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</si>
  <si>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</si>
  <si>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</si>
  <si>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</si>
  <si>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</si>
  <si>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</si>
  <si>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</si>
  <si>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</si>
  <si>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</si>
  <si>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</si>
  <si>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</si>
  <si>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</si>
  <si>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</si>
  <si>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</si>
  <si>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</si>
  <si>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</si>
  <si>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</si>
  <si>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</si>
  <si>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</si>
  <si>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</si>
  <si>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</si>
  <si>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</si>
  <si>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</si>
  <si>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</si>
  <si>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</si>
  <si>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</si>
  <si>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</si>
  <si>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</si>
  <si>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</si>
  <si>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</si>
  <si>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</si>
  <si>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</si>
  <si>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</si>
  <si>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</si>
  <si>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</si>
  <si>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</si>
  <si>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</si>
  <si>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</si>
  <si>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</si>
  <si>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</si>
  <si>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</si>
  <si>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</si>
  <si>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</si>
  <si>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</si>
  <si>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</si>
  <si>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</si>
  <si>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</si>
  <si>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</si>
  <si>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</si>
  <si>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</si>
  <si>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</si>
  <si>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</si>
  <si>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</si>
  <si>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</si>
  <si>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</si>
  <si>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</si>
  <si>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</si>
  <si>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</si>
  <si>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</si>
  <si>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</si>
  <si>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</si>
  <si>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</si>
  <si>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</si>
  <si>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</si>
  <si>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</si>
  <si>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</si>
  <si>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</si>
  <si>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</si>
  <si>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</si>
  <si>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</si>
  <si>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</si>
  <si>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</si>
  <si>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</si>
  <si>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</si>
  <si>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</si>
  <si>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</si>
  <si>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</si>
  <si>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</si>
  <si>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</si>
  <si>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</si>
  <si>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</si>
  <si>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</si>
  <si>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</si>
  <si>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</si>
  <si>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</si>
  <si>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</si>
  <si>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</si>
  <si>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</si>
  <si>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</si>
  <si>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</si>
  <si>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</si>
  <si>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</si>
  <si>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</si>
  <si>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</si>
  <si>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</si>
  <si>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</si>
  <si>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</si>
  <si>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</si>
  <si>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</si>
  <si>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</si>
  <si>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</si>
  <si>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</si>
  <si>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</si>
  <si>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</si>
  <si>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</si>
  <si>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</si>
  <si>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</si>
  <si>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</si>
  <si>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</si>
  <si>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</si>
  <si>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</si>
  <si>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</si>
  <si>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</si>
  <si>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</si>
  <si>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</si>
  <si>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</si>
  <si>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</si>
  <si>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</si>
  <si>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</si>
  <si>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</si>
  <si>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</si>
  <si>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</si>
  <si>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</si>
  <si>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</si>
  <si>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</si>
  <si>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</si>
  <si>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</si>
  <si>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</si>
  <si>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</si>
  <si>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</si>
  <si>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</si>
  <si>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</si>
  <si>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</si>
  <si>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</si>
  <si>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</si>
  <si>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</si>
  <si>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</si>
  <si>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</si>
  <si>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</si>
  <si>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</si>
  <si>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</si>
  <si>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</si>
  <si>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</si>
  <si>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</si>
  <si>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</si>
  <si>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</si>
  <si>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</si>
  <si>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</si>
  <si>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</si>
  <si>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</si>
  <si>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</si>
  <si>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</si>
  <si>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</si>
  <si>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</si>
  <si>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</si>
  <si>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</si>
  <si>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</si>
  <si>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</si>
  <si>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</si>
  <si>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</si>
  <si>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</si>
  <si>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</si>
  <si>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</si>
  <si>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</si>
  <si>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</si>
  <si>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</si>
  <si>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</si>
  <si>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</si>
  <si>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</si>
  <si>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</si>
  <si>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</si>
  <si>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</si>
  <si>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</si>
  <si>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</si>
  <si>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</si>
  <si>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</si>
  <si>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</si>
  <si>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</si>
  <si>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</si>
  <si>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</si>
  <si>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</si>
  <si>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</si>
  <si>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</si>
  <si>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</si>
  <si>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</si>
  <si>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</si>
  <si>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</si>
  <si>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</si>
  <si>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</si>
  <si>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</si>
  <si>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</si>
  <si>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</si>
  <si>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</si>
  <si>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</si>
  <si>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</si>
  <si>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</si>
  <si>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</si>
  <si>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</si>
  <si>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</si>
  <si>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</si>
  <si>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</si>
  <si>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</si>
  <si>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</si>
  <si>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</si>
  <si>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</si>
  <si>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</si>
  <si>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</si>
  <si>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</si>
  <si>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</si>
  <si>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</si>
  <si>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</si>
  <si>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</si>
  <si>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</si>
  <si>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</si>
  <si>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</si>
  <si>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</si>
  <si>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</si>
  <si>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</si>
  <si>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</si>
  <si>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</si>
  <si>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</si>
  <si>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</si>
  <si>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</si>
  <si>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</si>
  <si>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</si>
  <si>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</si>
  <si>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</si>
  <si>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</si>
  <si>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</si>
  <si>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</si>
  <si>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</si>
  <si>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</si>
  <si>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</si>
  <si>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</si>
  <si>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</si>
  <si>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</si>
  <si>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</si>
  <si>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</si>
  <si>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</si>
  <si>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</si>
  <si>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</si>
  <si>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</si>
  <si>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</si>
  <si>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</si>
  <si>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</si>
  <si>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</si>
  <si>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</si>
  <si>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</si>
  <si>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</si>
  <si>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</si>
  <si>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</si>
  <si>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</si>
  <si>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</si>
  <si>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</si>
  <si>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</si>
  <si>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</si>
  <si>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</si>
  <si>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</si>
  <si>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</si>
  <si>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</si>
  <si>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</si>
  <si>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</si>
  <si>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</si>
  <si>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</si>
  <si>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</si>
  <si>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</si>
  <si>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</si>
  <si>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</si>
  <si>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</si>
  <si>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</si>
  <si>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</si>
  <si>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</si>
  <si>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</si>
  <si>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</si>
  <si>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</si>
  <si>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</si>
  <si>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</si>
  <si>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</si>
  <si>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</si>
  <si>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</si>
  <si>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</si>
  <si>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</si>
  <si>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</si>
  <si>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</si>
  <si>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</si>
  <si>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</si>
  <si>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</si>
  <si>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</si>
  <si>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</si>
  <si>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</si>
  <si>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</si>
  <si>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</si>
  <si>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</si>
  <si>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</si>
  <si>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</si>
  <si>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</si>
  <si>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</si>
  <si>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</si>
  <si>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</si>
  <si>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</si>
  <si>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</si>
  <si>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</si>
  <si>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</si>
  <si>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</si>
  <si>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</si>
  <si>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</si>
  <si>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</si>
  <si>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</si>
  <si>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</si>
  <si>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</si>
  <si>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</si>
  <si>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</si>
  <si>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</si>
  <si>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</si>
  <si>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</si>
  <si>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</si>
  <si>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</si>
  <si>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</si>
  <si>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</si>
  <si>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</si>
  <si>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</si>
  <si>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</si>
  <si>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</si>
  <si>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</si>
  <si>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</si>
  <si>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</si>
  <si>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</si>
  <si>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</si>
  <si>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</si>
  <si>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</si>
  <si>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</si>
  <si>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</si>
  <si>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</si>
  <si>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</si>
  <si>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</si>
  <si>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</si>
  <si>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</si>
  <si>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</si>
  <si>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</si>
  <si>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</si>
  <si>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</si>
  <si>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</si>
  <si>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</si>
  <si>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</si>
  <si>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</si>
  <si>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</si>
  <si>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</si>
  <si>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</si>
  <si>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</si>
  <si>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</si>
  <si>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</si>
  <si>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</si>
  <si>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</si>
  <si>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</si>
  <si>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</si>
  <si>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</si>
  <si>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</si>
  <si>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</si>
  <si>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</si>
  <si>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</si>
  <si>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</si>
  <si>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</si>
  <si>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</si>
  <si>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</si>
  <si>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</si>
  <si>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</si>
  <si>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</si>
  <si>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</si>
  <si>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</si>
  <si>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</si>
  <si>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</si>
  <si>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</si>
  <si>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</si>
  <si>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</si>
  <si>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</si>
  <si>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</si>
  <si>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</si>
  <si>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</si>
  <si>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</si>
  <si>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</si>
  <si>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</si>
  <si>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</si>
  <si>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</si>
  <si>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</si>
  <si>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</si>
  <si>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</si>
  <si>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</si>
  <si>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</si>
  <si>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</si>
  <si>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</si>
  <si>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</si>
  <si>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</si>
  <si>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</si>
  <si>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</si>
  <si>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</si>
  <si>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</si>
  <si>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</si>
  <si>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</si>
  <si>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</si>
  <si>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</si>
  <si>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</si>
  <si>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</si>
  <si>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</si>
  <si>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</si>
  <si>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</si>
  <si>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</si>
  <si>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</si>
  <si>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</si>
  <si>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</si>
  <si>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</si>
  <si>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</si>
  <si>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</si>
  <si>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</si>
  <si>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</si>
  <si>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</si>
  <si>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</si>
  <si>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</si>
  <si>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</si>
  <si>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</si>
  <si>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</si>
  <si>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</si>
  <si>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</si>
  <si>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</si>
  <si>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</si>
  <si>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</si>
  <si>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</si>
  <si>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</si>
  <si>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</si>
  <si>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</si>
  <si>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</si>
  <si>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</si>
  <si>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</si>
  <si>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</si>
  <si>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</si>
  <si>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</si>
  <si>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</si>
  <si>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</si>
  <si>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</si>
  <si>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</si>
  <si>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</si>
  <si>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</si>
  <si>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</si>
  <si>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</si>
  <si>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</si>
  <si>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</si>
  <si>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</si>
  <si>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</si>
  <si>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</si>
  <si>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</si>
  <si>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</si>
  <si>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</si>
  <si>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</si>
  <si>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</si>
  <si>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</si>
  <si>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</si>
  <si>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</si>
  <si>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</si>
  <si>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</si>
  <si>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</si>
  <si>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</si>
  <si>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</si>
  <si>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</si>
  <si>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</si>
  <si>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</si>
  <si>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</si>
  <si>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</si>
  <si>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</si>
  <si>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</si>
  <si>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</si>
  <si>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</si>
  <si>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</si>
  <si>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</si>
  <si>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</si>
  <si>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</si>
  <si>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</si>
  <si>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</si>
  <si>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</si>
  <si>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</si>
  <si>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</si>
  <si>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</si>
  <si>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</si>
  <si>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</si>
  <si>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</si>
  <si>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</si>
  <si>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</si>
  <si>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</si>
  <si>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</si>
  <si>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</si>
  <si>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</si>
  <si>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</si>
  <si>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</si>
  <si>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</si>
  <si>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</si>
  <si>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</si>
  <si>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</si>
  <si>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</si>
  <si>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</si>
  <si>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</si>
  <si>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</si>
  <si>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</si>
  <si>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</si>
  <si>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</si>
  <si>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</si>
  <si>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</si>
  <si>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</si>
  <si>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</si>
  <si>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</si>
  <si>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</si>
  <si>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</si>
  <si>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</si>
  <si>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</si>
  <si>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</si>
  <si>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</si>
  <si>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</si>
  <si>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</si>
  <si>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</si>
  <si>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</si>
  <si>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</si>
  <si>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</si>
  <si>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</si>
  <si>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</si>
  <si>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</si>
  <si>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</si>
  <si>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</si>
  <si>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</si>
  <si>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</si>
  <si>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</si>
  <si>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</si>
  <si>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</si>
  <si>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</si>
  <si>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</si>
  <si>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</si>
  <si>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</si>
  <si>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</si>
  <si>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</si>
  <si>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</si>
  <si>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</si>
  <si>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</si>
  <si>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</si>
  <si>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</si>
  <si>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</si>
  <si>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</si>
  <si>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</si>
  <si>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</si>
  <si>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</si>
  <si>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</si>
  <si>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</si>
  <si>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</si>
  <si>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</si>
  <si>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</si>
  <si>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</si>
  <si>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</si>
  <si>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</si>
  <si>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</si>
  <si>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</si>
  <si>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</si>
  <si>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</si>
  <si>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</si>
  <si>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</si>
  <si>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</si>
  <si>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</si>
  <si>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</si>
  <si>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</si>
  <si>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</si>
  <si>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</si>
  <si>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</si>
  <si>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</si>
  <si>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</si>
  <si>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</si>
  <si>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</si>
  <si>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</si>
  <si>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</si>
  <si>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</si>
  <si>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</si>
  <si>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</si>
  <si>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</si>
  <si>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</si>
  <si>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</si>
  <si>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</si>
  <si>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</si>
  <si>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</si>
  <si>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</si>
  <si>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</si>
  <si>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</si>
  <si>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</si>
  <si>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</si>
  <si>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</si>
  <si>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</si>
  <si>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</si>
  <si>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</si>
  <si>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</si>
  <si>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</si>
  <si>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</si>
  <si>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</si>
  <si>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</si>
  <si>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</si>
  <si>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</si>
  <si>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</si>
  <si>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</si>
  <si>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</si>
  <si>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</si>
  <si>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</si>
  <si>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</si>
  <si>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</si>
  <si>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</si>
  <si>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</si>
  <si>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</si>
  <si>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</si>
  <si>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</si>
  <si>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</si>
  <si>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</si>
  <si>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</si>
  <si>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</si>
  <si>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</si>
  <si>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</si>
  <si>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</si>
  <si>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</si>
  <si>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</si>
  <si>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</si>
  <si>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</si>
  <si>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</si>
  <si>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</si>
  <si>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</si>
  <si>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</si>
  <si>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</si>
  <si>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</si>
  <si>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</si>
  <si>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</si>
  <si>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</si>
  <si>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</si>
  <si>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</si>
  <si>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</si>
  <si>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</si>
  <si>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</si>
  <si>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</si>
  <si>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</si>
  <si>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</si>
  <si>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</si>
  <si>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</si>
  <si>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</si>
  <si>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</si>
  <si>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</si>
  <si>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</si>
  <si>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</si>
  <si>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</si>
  <si>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</si>
  <si>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</si>
  <si>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</si>
  <si>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</si>
  <si>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</si>
  <si>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</si>
  <si>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</si>
  <si>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</si>
  <si>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</si>
  <si>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</si>
  <si>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</si>
  <si>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</si>
  <si>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</si>
  <si>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</si>
  <si>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</si>
  <si>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</si>
  <si>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</si>
  <si>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</si>
  <si>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</si>
  <si>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</si>
  <si>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</si>
  <si>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</si>
  <si>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</si>
  <si>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</si>
  <si>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</si>
  <si>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</si>
  <si>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</si>
  <si>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</si>
  <si>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</si>
  <si>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</si>
  <si>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</si>
  <si>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</si>
  <si>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</si>
  <si>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</si>
  <si>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</si>
  <si>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</si>
  <si>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</si>
  <si>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</si>
  <si>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</si>
  <si>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</si>
  <si>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</si>
  <si>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</si>
  <si>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</si>
  <si>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</si>
  <si>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</si>
  <si>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</si>
  <si>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</si>
  <si>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</si>
  <si>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</si>
  <si>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</si>
  <si>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</si>
  <si>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</si>
  <si>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</si>
  <si>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</si>
  <si>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</si>
  <si>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</si>
  <si>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</si>
  <si>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</si>
  <si>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</si>
  <si>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</si>
  <si>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</si>
  <si>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</si>
  <si>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</si>
  <si>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</si>
  <si>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</si>
  <si>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</si>
  <si>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</si>
  <si>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</si>
  <si>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</si>
  <si>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</si>
  <si>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</si>
  <si>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</si>
  <si>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</si>
  <si>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</si>
  <si>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</si>
  <si>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</si>
  <si>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</si>
  <si>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</si>
  <si>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</si>
  <si>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</si>
  <si>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</si>
  <si>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</si>
  <si>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</si>
  <si>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</si>
  <si>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</si>
  <si>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</si>
  <si>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</si>
  <si>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</si>
  <si>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</si>
  <si>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</si>
  <si>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</si>
  <si>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</si>
  <si>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</si>
  <si>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</si>
  <si>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</si>
  <si>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</si>
  <si>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</si>
  <si>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</si>
  <si>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</si>
  <si>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</si>
  <si>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</si>
  <si>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</si>
  <si>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</si>
  <si>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</si>
  <si>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</si>
  <si>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</si>
  <si>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</si>
  <si>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</si>
  <si>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</si>
  <si>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</si>
  <si>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</si>
  <si>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</si>
  <si>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</si>
  <si>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</si>
  <si>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</si>
  <si>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</si>
  <si>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</si>
  <si>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</si>
  <si>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</si>
  <si>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</si>
  <si>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</si>
  <si>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</si>
  <si>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</si>
  <si>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</si>
  <si>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</si>
  <si>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</si>
  <si>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</si>
  <si>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</si>
  <si>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</si>
  <si>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</si>
  <si>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</si>
  <si>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</si>
  <si>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</si>
  <si>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</si>
  <si>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</si>
  <si>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</si>
  <si>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</si>
  <si>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</si>
  <si>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</si>
  <si>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</si>
  <si>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</si>
  <si>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</si>
  <si>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</si>
  <si>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</si>
  <si>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</si>
  <si>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</si>
  <si>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</si>
  <si>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</si>
  <si>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</si>
  <si>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</si>
  <si>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</si>
  <si>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</si>
  <si>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</si>
  <si>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</si>
  <si>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</si>
  <si>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</si>
  <si>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</si>
  <si>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</si>
  <si>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</si>
  <si>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</si>
  <si>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</si>
  <si>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</si>
  <si>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</si>
  <si>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</si>
  <si>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</si>
  <si>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</si>
  <si>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</si>
  <si>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</si>
  <si>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</si>
  <si>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</si>
  <si>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</si>
  <si>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</si>
  <si>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</si>
  <si>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</si>
  <si>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</si>
  <si>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</si>
  <si>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</si>
  <si>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</si>
  <si>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</si>
  <si>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</si>
  <si>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</si>
  <si>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</si>
  <si>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</si>
  <si>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</si>
  <si>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</si>
  <si>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</si>
  <si>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</si>
  <si>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</si>
  <si>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</si>
  <si>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</si>
  <si>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</si>
  <si>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</si>
  <si>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</si>
  <si>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</si>
  <si>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</si>
  <si>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</si>
  <si>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</si>
  <si>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</si>
  <si>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</si>
  <si>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</si>
  <si>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</si>
  <si>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</si>
  <si>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</si>
  <si>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</si>
  <si>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</si>
  <si>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</si>
  <si>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</si>
  <si>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</si>
  <si>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</si>
  <si>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</si>
  <si>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</si>
  <si>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</si>
  <si>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</si>
  <si>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</si>
  <si>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</si>
  <si>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</si>
  <si>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</si>
  <si>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</si>
  <si>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</si>
  <si>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</si>
  <si>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</si>
  <si>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</si>
  <si>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</si>
  <si>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</si>
  <si>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</si>
  <si>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</si>
  <si>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</si>
  <si>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</si>
  <si>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</si>
  <si>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</si>
  <si>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</si>
  <si>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</si>
  <si>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</si>
  <si>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</si>
  <si>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</si>
  <si>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</si>
  <si>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</si>
  <si>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</si>
  <si>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</si>
  <si>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</si>
  <si>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</si>
  <si>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</si>
  <si>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</si>
  <si>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</si>
  <si>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</si>
  <si>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</si>
  <si>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</si>
  <si>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</si>
  <si>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</si>
  <si>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</si>
  <si>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</si>
  <si>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</si>
  <si>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</si>
  <si>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</si>
  <si>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</si>
  <si>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</si>
  <si>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</si>
  <si>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</si>
  <si>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</si>
  <si>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</si>
  <si>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</si>
  <si>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</si>
  <si>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</si>
  <si>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</si>
  <si>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</si>
  <si>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</si>
  <si>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</si>
  <si>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</si>
  <si>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</si>
  <si>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</si>
  <si>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</si>
  <si>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</si>
  <si>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</si>
  <si>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</si>
  <si>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</si>
  <si>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</si>
  <si>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</si>
  <si>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</si>
  <si>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</si>
  <si>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</si>
  <si>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</si>
  <si>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</si>
  <si>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</si>
  <si>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</si>
  <si>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</si>
  <si>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</si>
  <si>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</si>
  <si>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</si>
  <si>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</si>
  <si>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</si>
  <si>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</si>
  <si>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</si>
  <si>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</si>
  <si>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</si>
  <si>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</si>
  <si>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</si>
  <si>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</si>
  <si>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</si>
  <si>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</si>
  <si>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</si>
  <si>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</si>
  <si>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</si>
  <si>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</si>
  <si>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</si>
  <si>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</si>
  <si>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</si>
  <si>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</si>
  <si>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</si>
  <si>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</si>
  <si>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</si>
  <si>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</si>
  <si>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</si>
  <si>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</si>
  <si>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</si>
  <si>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</si>
  <si>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</si>
  <si>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</si>
  <si>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</si>
  <si>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</si>
  <si>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</si>
  <si>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</si>
  <si>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</si>
  <si>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</si>
  <si>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</si>
  <si>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</si>
  <si>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</si>
  <si>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</si>
  <si>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</si>
  <si>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</si>
  <si>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</si>
  <si>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</si>
  <si>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</si>
  <si>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</si>
  <si>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</si>
  <si>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</si>
  <si>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</si>
  <si>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</si>
  <si>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</si>
  <si>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</si>
  <si>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</si>
  <si>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</si>
  <si>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</si>
  <si>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</si>
  <si>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</si>
  <si>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</si>
  <si>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</si>
  <si>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</si>
  <si>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</si>
  <si>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</si>
  <si>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</si>
  <si>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</si>
  <si>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</si>
  <si>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</si>
  <si>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</si>
  <si>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</si>
  <si>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</si>
  <si>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</si>
  <si>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</si>
  <si>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</si>
  <si>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</si>
  <si>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</si>
  <si>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</si>
  <si>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</si>
  <si>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</si>
  <si>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</si>
  <si>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</si>
  <si>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</si>
  <si>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</si>
  <si>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</si>
  <si>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</si>
  <si>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</si>
  <si>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</si>
  <si>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</si>
  <si>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</si>
  <si>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</si>
  <si>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</si>
  <si>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</si>
  <si>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</si>
  <si>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</si>
  <si>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</si>
  <si>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</si>
  <si>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</si>
  <si>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</si>
  <si>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</si>
  <si>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</si>
  <si>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</si>
  <si>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</si>
  <si>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</si>
  <si>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</si>
  <si>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</si>
  <si>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</si>
  <si>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</si>
  <si>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</si>
  <si>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</si>
  <si>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</si>
  <si>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</si>
  <si>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</si>
  <si>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</si>
  <si>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</si>
  <si>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</si>
  <si>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</si>
  <si>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</si>
  <si>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</si>
  <si>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</si>
  <si>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</si>
  <si>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</si>
  <si>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</si>
  <si>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</si>
  <si>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</si>
  <si>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</si>
  <si>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</si>
  <si>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</si>
  <si>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</si>
  <si>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</si>
  <si>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</si>
  <si>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</si>
  <si>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</si>
  <si>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</si>
  <si>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</si>
  <si>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</si>
  <si>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</si>
  <si>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</si>
  <si>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</si>
  <si>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</si>
  <si>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</si>
  <si>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</si>
  <si>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</si>
  <si>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</si>
  <si>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</si>
  <si>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</si>
  <si>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</si>
  <si>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</si>
  <si>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</si>
  <si>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</si>
  <si>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</si>
  <si>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</si>
  <si>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</si>
  <si>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</si>
  <si>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</si>
  <si>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</si>
  <si>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</si>
  <si>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</si>
  <si>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</si>
  <si>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</si>
  <si>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</si>
  <si>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</si>
  <si>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</si>
  <si>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</si>
  <si>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</si>
  <si>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</si>
  <si>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</si>
  <si>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</si>
  <si>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</si>
  <si>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</si>
  <si>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</si>
  <si>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</si>
  <si>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</si>
  <si>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</si>
  <si>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</si>
  <si>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</si>
  <si>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</si>
  <si>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</si>
  <si>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</si>
  <si>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</si>
  <si>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</si>
  <si>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</si>
  <si>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</si>
  <si>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</si>
  <si>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</si>
  <si>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</si>
  <si>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</si>
  <si>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</si>
  <si>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</si>
  <si>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</si>
  <si>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</si>
  <si>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</si>
  <si>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</si>
  <si>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</si>
  <si>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</si>
  <si>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</si>
  <si>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</si>
  <si>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</si>
  <si>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</si>
  <si>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</si>
  <si>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</si>
  <si>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</si>
  <si>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</si>
  <si>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</si>
  <si>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</si>
  <si>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</si>
  <si>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</si>
  <si>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</si>
  <si>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</si>
  <si>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</si>
  <si>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</si>
  <si>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</si>
  <si>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</si>
  <si>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</si>
  <si>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</si>
  <si>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</si>
  <si>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</si>
  <si>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</si>
  <si>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</si>
  <si>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</si>
  <si>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</si>
  <si>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</si>
  <si>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</si>
  <si>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</si>
  <si>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</si>
  <si>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</si>
  <si>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</si>
  <si>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</si>
  <si>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</si>
  <si>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</si>
  <si>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</si>
  <si>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</si>
  <si>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</si>
  <si>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</si>
  <si>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</si>
  <si>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</si>
  <si>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</si>
  <si>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</si>
  <si>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</si>
  <si>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</si>
  <si>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</si>
  <si>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</si>
  <si>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</si>
  <si>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</si>
  <si>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</si>
  <si>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</si>
  <si>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</si>
  <si>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</si>
  <si>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</si>
  <si>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</si>
  <si>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</si>
  <si>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</si>
  <si>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</si>
  <si>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</si>
  <si>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</si>
  <si>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</si>
  <si>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</si>
  <si>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</si>
  <si>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</si>
  <si>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</si>
  <si>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</si>
  <si>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</si>
  <si>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</si>
  <si>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</si>
  <si>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</si>
  <si>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</si>
  <si>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</si>
  <si>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</si>
  <si>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</si>
  <si>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</si>
  <si>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</si>
  <si>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</si>
  <si>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</si>
  <si>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</si>
  <si>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</si>
  <si>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</si>
  <si>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</si>
  <si>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</si>
  <si>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</si>
  <si>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</si>
  <si>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</si>
  <si>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</si>
  <si>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</si>
  <si>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</si>
  <si>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</si>
  <si>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</si>
  <si>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</si>
  <si>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</si>
  <si>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</si>
  <si>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</si>
  <si>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</si>
  <si>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</si>
  <si>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</si>
  <si>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</si>
  <si>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</si>
  <si>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</si>
  <si>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</si>
  <si>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</si>
  <si>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</si>
  <si>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</si>
  <si>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</si>
  <si>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</si>
  <si>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</si>
  <si>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</si>
  <si>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</si>
  <si>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</si>
  <si>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</si>
  <si>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</si>
  <si>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</si>
  <si>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</si>
  <si>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</si>
  <si>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</si>
  <si>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</si>
  <si>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</si>
  <si>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</si>
  <si>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</si>
  <si>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</si>
  <si>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</si>
  <si>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</si>
  <si>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</si>
  <si>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</si>
  <si>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</si>
  <si>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</si>
  <si>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</si>
  <si>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</si>
  <si>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</si>
  <si>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</si>
  <si>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</si>
  <si>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</si>
  <si>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</si>
  <si>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</si>
  <si>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</si>
  <si>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</si>
  <si>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</si>
  <si>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</si>
  <si>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</si>
  <si>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</si>
  <si>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</si>
  <si>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</si>
  <si>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</si>
  <si>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</si>
  <si>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</si>
  <si>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</si>
  <si>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</si>
  <si>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</si>
  <si>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</si>
  <si>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</si>
  <si>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</si>
  <si>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</si>
  <si>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</si>
  <si>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</si>
  <si>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</si>
  <si>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</si>
  <si>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</si>
  <si>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</si>
  <si>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</si>
  <si>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</si>
  <si>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</si>
  <si>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</si>
  <si>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</si>
  <si>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</si>
  <si>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</si>
  <si>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</si>
  <si>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</si>
  <si>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</si>
  <si>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</si>
  <si>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</si>
  <si>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</si>
  <si>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</si>
  <si>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</si>
  <si>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</si>
  <si>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</si>
  <si>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</si>
  <si>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</si>
  <si>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</si>
  <si>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</si>
  <si>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</si>
  <si>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</si>
  <si>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</si>
  <si>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</si>
  <si>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</si>
  <si>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</si>
  <si>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</si>
  <si>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</si>
  <si>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</si>
  <si>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</si>
  <si>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</si>
  <si>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</si>
  <si>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</si>
  <si>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</si>
  <si>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</si>
  <si>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</si>
  <si>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</si>
  <si>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</si>
  <si>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</si>
  <si>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</si>
  <si>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</si>
  <si>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</si>
  <si>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</si>
  <si>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</si>
  <si>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</si>
  <si>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</si>
  <si>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</si>
  <si>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</si>
  <si>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</si>
  <si>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</si>
  <si>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</si>
  <si>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</si>
  <si>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</si>
  <si>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</si>
  <si>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</si>
  <si>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</si>
  <si>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</si>
  <si>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</si>
  <si>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</si>
  <si>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</si>
  <si>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</si>
  <si>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</si>
  <si>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</si>
  <si>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</si>
  <si>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</si>
  <si>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</si>
  <si>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</si>
  <si>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</si>
  <si>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</si>
  <si>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</si>
  <si>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</si>
  <si>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</si>
  <si>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</si>
  <si>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</si>
  <si>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</si>
  <si>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</si>
  <si>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</si>
  <si>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</si>
  <si>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</si>
  <si>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</si>
  <si>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</si>
  <si>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</si>
  <si>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</si>
  <si>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</si>
  <si>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</si>
  <si>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</si>
  <si>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</si>
  <si>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</si>
  <si>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</si>
  <si>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</si>
  <si>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</si>
  <si>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</si>
  <si>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</si>
  <si>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</si>
  <si>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</si>
  <si>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</si>
  <si>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</si>
  <si>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</si>
  <si>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</si>
  <si>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</si>
  <si>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</si>
  <si>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</si>
  <si>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</si>
  <si>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</si>
  <si>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</si>
  <si>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</si>
  <si>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</si>
  <si>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</si>
  <si>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</si>
  <si>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</si>
  <si>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</si>
  <si>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</si>
  <si>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</si>
  <si>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</si>
  <si>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</si>
  <si>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</si>
  <si>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</si>
  <si>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</si>
  <si>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</si>
  <si>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</si>
  <si>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</si>
  <si>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</si>
  <si>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</si>
  <si>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</si>
  <si>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</si>
  <si>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</si>
  <si>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</si>
  <si>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</si>
  <si>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</si>
  <si>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</si>
  <si>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</si>
  <si>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</si>
  <si>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</si>
  <si>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</si>
  <si>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</si>
  <si>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</si>
  <si>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</si>
  <si>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</si>
  <si>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</si>
  <si>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</si>
  <si>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</si>
  <si>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</si>
  <si>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</si>
  <si>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</si>
  <si>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</si>
  <si>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</si>
  <si>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</si>
  <si>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</si>
  <si>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</si>
  <si>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</si>
  <si>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</si>
  <si>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</si>
  <si>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</si>
  <si>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</si>
  <si>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</si>
  <si>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</si>
  <si>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</si>
  <si>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</si>
  <si>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</si>
  <si>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</si>
  <si>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</si>
  <si>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</si>
  <si>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</si>
  <si>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</si>
  <si>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</si>
  <si>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</si>
  <si>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</si>
  <si>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</si>
  <si>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</si>
  <si>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</si>
  <si>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</si>
  <si>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</si>
  <si>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</si>
  <si>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</si>
  <si>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</si>
  <si>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</si>
  <si>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</si>
  <si>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</si>
  <si>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</si>
  <si>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</si>
  <si>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</si>
  <si>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</si>
  <si>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</si>
  <si>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</si>
  <si>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</si>
  <si>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</si>
  <si>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</si>
  <si>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</si>
  <si>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</si>
  <si>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</si>
  <si>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</si>
  <si>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</si>
  <si>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</si>
  <si>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</si>
  <si>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</si>
  <si>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</si>
  <si>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</si>
  <si>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</si>
  <si>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</si>
  <si>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</si>
  <si>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</si>
  <si>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</si>
  <si>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</si>
  <si>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</si>
  <si>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</si>
  <si>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</si>
  <si>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</si>
  <si>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</si>
  <si>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</si>
  <si>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</si>
  <si>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</si>
  <si>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</si>
  <si>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</si>
  <si>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</si>
  <si>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</si>
  <si>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</si>
  <si>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</si>
  <si>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</si>
  <si>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</si>
  <si>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</si>
  <si>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</si>
  <si>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</si>
  <si>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</si>
  <si>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</si>
  <si>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</si>
  <si>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</si>
  <si>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</si>
  <si>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</si>
  <si>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</si>
  <si>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</si>
  <si>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</si>
  <si>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</si>
  <si>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</si>
  <si>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</si>
  <si>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</si>
  <si>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</si>
  <si>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</si>
  <si>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</si>
  <si>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</si>
  <si>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</si>
  <si>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</si>
  <si>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</si>
  <si>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</si>
  <si>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</si>
  <si>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</si>
  <si>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</si>
  <si>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</si>
  <si>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</si>
  <si>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</si>
  <si>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</si>
  <si>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</si>
  <si>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</si>
  <si>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</si>
  <si>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</si>
  <si>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</si>
  <si>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</si>
  <si>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</si>
  <si>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</si>
  <si>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</si>
  <si>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</si>
  <si>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</si>
  <si>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</si>
  <si>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</si>
  <si>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</si>
  <si>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</si>
  <si>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</si>
  <si>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</si>
  <si>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</si>
  <si>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</si>
  <si>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</si>
  <si>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</si>
  <si>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</si>
  <si>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</si>
  <si>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</si>
  <si>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</si>
  <si>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</si>
  <si>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</si>
  <si>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</si>
  <si>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</si>
  <si>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</si>
  <si>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</si>
  <si>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</si>
  <si>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</si>
  <si>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</si>
  <si>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</si>
  <si>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</si>
  <si>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</si>
  <si>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</si>
  <si>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</si>
  <si>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</si>
  <si>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</si>
  <si>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</si>
  <si>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</si>
  <si>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</si>
  <si>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</si>
  <si>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</si>
  <si>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</si>
  <si>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</si>
  <si>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</si>
  <si>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</si>
  <si>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</si>
  <si>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</si>
  <si>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</si>
  <si>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</si>
  <si>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</si>
  <si>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</si>
  <si>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</si>
  <si>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</si>
  <si>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</si>
  <si>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</si>
  <si>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</si>
  <si>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</si>
  <si>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</si>
  <si>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</si>
  <si>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</si>
  <si>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</si>
  <si>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</si>
  <si>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</si>
  <si>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</si>
  <si>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</si>
  <si>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</si>
  <si>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</si>
  <si>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</si>
  <si>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</si>
  <si>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</si>
  <si>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</si>
  <si>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</si>
  <si>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</si>
  <si>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</si>
  <si>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</si>
  <si>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</si>
  <si>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</si>
  <si>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</si>
  <si>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</si>
  <si>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</si>
  <si>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</si>
  <si>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</si>
  <si>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</si>
  <si>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</si>
  <si>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</si>
  <si>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</si>
  <si>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</si>
  <si>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</si>
  <si>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</si>
  <si>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</si>
  <si>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</si>
  <si>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</si>
  <si>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</si>
  <si>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</si>
  <si>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</si>
  <si>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</si>
  <si>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</si>
  <si>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</si>
  <si>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</si>
  <si>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</si>
  <si>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</si>
  <si>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</si>
  <si>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</si>
  <si>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</si>
  <si>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</si>
  <si>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</si>
  <si>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</si>
  <si>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</si>
  <si>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</si>
  <si>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</si>
  <si>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</si>
  <si>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</si>
  <si>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</si>
  <si>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</si>
  <si>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</si>
  <si>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</si>
  <si>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</si>
  <si>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</si>
  <si>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</si>
  <si>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</si>
  <si>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</si>
  <si>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</si>
  <si>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</si>
  <si>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</si>
  <si>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</si>
  <si>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</si>
  <si>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</si>
  <si>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</si>
  <si>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</si>
  <si>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</si>
  <si>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</si>
  <si>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</si>
  <si>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</si>
  <si>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</si>
  <si>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</si>
  <si>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</si>
  <si>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</si>
  <si>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</si>
  <si>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</si>
  <si>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</si>
  <si>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</si>
  <si>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</si>
  <si>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</si>
  <si>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</si>
  <si>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</si>
  <si>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</si>
  <si>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</si>
  <si>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</si>
  <si>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</si>
  <si>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</si>
  <si>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</si>
  <si>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</si>
  <si>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</si>
  <si>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</si>
  <si>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</si>
  <si>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</si>
  <si>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</si>
  <si>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</si>
  <si>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</si>
  <si>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</si>
  <si>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</si>
  <si>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</si>
  <si>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</si>
  <si>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</si>
  <si>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</si>
  <si>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</si>
  <si>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</si>
  <si>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</si>
  <si>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</si>
  <si>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</si>
  <si>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</si>
  <si>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</si>
  <si>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</si>
  <si>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</si>
  <si>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</si>
  <si>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</si>
  <si>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</si>
  <si>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</si>
  <si>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</si>
  <si>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</si>
  <si>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</si>
  <si>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</si>
  <si>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</si>
  <si>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</si>
  <si>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</si>
  <si>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</si>
  <si>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</si>
  <si>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</si>
  <si>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</si>
  <si>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</si>
  <si>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</si>
  <si>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</si>
  <si>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</si>
  <si>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</si>
  <si>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</si>
  <si>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</si>
  <si>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</si>
  <si>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</si>
  <si>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</si>
  <si>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</si>
  <si>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</si>
  <si>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</si>
  <si>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</si>
  <si>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</si>
  <si>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</si>
  <si>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</si>
  <si>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</si>
  <si>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</si>
  <si>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</si>
  <si>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</si>
  <si>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</si>
  <si>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</si>
  <si>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</si>
  <si>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</si>
  <si>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</si>
  <si>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</si>
  <si>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</si>
  <si>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</si>
  <si>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</si>
  <si>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</si>
  <si>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</si>
  <si>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</si>
  <si>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</si>
  <si>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</si>
  <si>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</si>
  <si>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</si>
  <si>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</si>
  <si>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</si>
  <si>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</si>
  <si>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</si>
  <si>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</si>
  <si>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</si>
  <si>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</si>
  <si>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</si>
  <si>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</si>
  <si>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</si>
  <si>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</si>
  <si>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</si>
  <si>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</si>
  <si>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</si>
  <si>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</si>
  <si>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</si>
  <si>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</si>
  <si>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</si>
  <si>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</si>
  <si>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</si>
  <si>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</si>
  <si>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</si>
  <si>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</si>
  <si>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</si>
  <si>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</si>
  <si>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</si>
  <si>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</si>
  <si>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</si>
  <si>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</si>
  <si>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</si>
  <si>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</si>
  <si>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</si>
  <si>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</si>
  <si>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</si>
  <si>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</si>
  <si>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</si>
  <si>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</si>
  <si>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</si>
  <si>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</si>
  <si>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</si>
  <si>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</si>
  <si>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</si>
  <si>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</si>
  <si>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</si>
  <si>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</si>
  <si>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</si>
  <si>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</si>
  <si>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</si>
  <si>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</si>
  <si>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</si>
  <si>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</si>
  <si>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</si>
  <si>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</si>
  <si>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</si>
  <si>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</si>
  <si>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</si>
  <si>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</si>
  <si>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</si>
  <si>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</si>
  <si>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</si>
  <si>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</si>
  <si>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</si>
  <si>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</si>
  <si>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</si>
  <si>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</si>
  <si>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</si>
  <si>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</si>
  <si>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</si>
  <si>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</si>
  <si>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</si>
  <si>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</si>
  <si>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</si>
  <si>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</si>
  <si>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</si>
  <si>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</si>
  <si>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</si>
  <si>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</si>
  <si>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</si>
  <si>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</si>
  <si>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</si>
  <si>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</si>
  <si>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</si>
  <si>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</si>
  <si>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</si>
  <si>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</si>
  <si>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</si>
  <si>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</si>
  <si>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</si>
  <si>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</si>
  <si>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</si>
  <si>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</si>
  <si>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</si>
  <si>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</si>
  <si>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</si>
  <si>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</si>
  <si>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</si>
  <si>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</si>
  <si>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</si>
  <si>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</si>
  <si>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</si>
  <si>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</si>
  <si>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</si>
  <si>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</si>
  <si>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</si>
  <si>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</si>
  <si>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</si>
  <si>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</si>
  <si>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</si>
  <si>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</si>
  <si>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</si>
  <si>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</si>
  <si>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</si>
  <si>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</si>
  <si>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</si>
  <si>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</si>
  <si>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</si>
  <si>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</si>
  <si>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</si>
  <si>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</si>
  <si>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</si>
  <si>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</si>
  <si>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</si>
  <si>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</si>
  <si>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</si>
  <si>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</si>
  <si>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</si>
  <si>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</si>
  <si>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</si>
  <si>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</si>
  <si>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</si>
  <si>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</si>
  <si>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</si>
  <si>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</si>
  <si>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</si>
  <si>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</si>
  <si>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</si>
  <si>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</si>
  <si>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</si>
  <si>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</si>
  <si>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</si>
  <si>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</si>
  <si>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</si>
  <si>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</si>
  <si>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</si>
  <si>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</si>
  <si>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</si>
  <si>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</si>
  <si>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</si>
  <si>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</si>
  <si>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</si>
  <si>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</si>
  <si>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</si>
  <si>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</si>
  <si>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</si>
  <si>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</si>
  <si>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</si>
  <si>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</si>
  <si>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</si>
  <si>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</si>
  <si>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</si>
  <si>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</si>
  <si>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</si>
  <si>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</si>
  <si>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</si>
  <si>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</si>
  <si>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</si>
  <si>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</si>
  <si>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</si>
  <si>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</si>
  <si>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</si>
  <si>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</si>
  <si>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</si>
  <si>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</si>
  <si>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</si>
  <si>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</si>
  <si>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</si>
  <si>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</si>
  <si>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</si>
  <si>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</si>
  <si>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</si>
  <si>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</si>
  <si>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</si>
  <si>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</si>
  <si>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</si>
  <si>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</si>
  <si>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</si>
  <si>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</si>
  <si>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</si>
  <si>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</si>
  <si>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</si>
  <si>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</si>
  <si>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</si>
  <si>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</si>
  <si>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</si>
  <si>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</si>
  <si>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</si>
  <si>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</si>
  <si>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</si>
  <si>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</si>
  <si>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</si>
  <si>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</si>
  <si>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</si>
  <si>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</si>
  <si>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</si>
  <si>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</si>
  <si>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</si>
  <si>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</si>
  <si>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</si>
  <si>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</si>
  <si>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</si>
  <si>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</si>
  <si>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</si>
  <si>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</si>
  <si>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</si>
  <si>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</si>
  <si>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</si>
  <si>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</si>
  <si>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</si>
  <si>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</si>
  <si>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</si>
  <si>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</si>
  <si>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</si>
  <si>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</si>
  <si>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</si>
  <si>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</si>
  <si>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</si>
  <si>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</si>
  <si>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</si>
  <si>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</si>
  <si>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</si>
  <si>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</si>
  <si>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</si>
  <si>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</si>
  <si>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</si>
  <si>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</si>
  <si>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</si>
  <si>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</si>
  <si>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</si>
  <si>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</si>
  <si>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</si>
  <si>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</si>
  <si>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</si>
  <si>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</si>
  <si>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</si>
  <si>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</si>
  <si>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</si>
  <si>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</si>
  <si>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</si>
  <si>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</si>
  <si>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</si>
  <si>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</si>
  <si>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</si>
  <si>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</si>
  <si>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</si>
  <si>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</si>
  <si>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</si>
  <si>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</si>
  <si>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</si>
  <si>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</si>
  <si>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</si>
  <si>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</si>
  <si>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</si>
  <si>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</si>
  <si>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</si>
  <si>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</si>
  <si>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</si>
  <si>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</si>
  <si>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</si>
  <si>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</si>
  <si>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</si>
  <si>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</si>
  <si>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</si>
  <si>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</si>
  <si>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</si>
  <si>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</si>
  <si>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</si>
  <si>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</si>
  <si>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</si>
  <si>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</si>
  <si>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</si>
  <si>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</si>
  <si>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</si>
  <si>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</si>
  <si>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</si>
  <si>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</si>
  <si>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</si>
  <si>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</si>
  <si>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</si>
  <si>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</si>
  <si>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</si>
  <si>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</si>
  <si>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</si>
  <si>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</si>
  <si>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</si>
  <si>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</si>
  <si>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</si>
  <si>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</si>
  <si>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</si>
  <si>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</si>
  <si>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</si>
  <si>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</si>
  <si>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</si>
  <si>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</si>
  <si>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</si>
  <si>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</si>
  <si>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</si>
  <si>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</si>
  <si>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</si>
  <si>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</si>
  <si>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</si>
  <si>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</si>
  <si>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</si>
  <si>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</si>
  <si>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</si>
  <si>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</si>
  <si>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</si>
  <si>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</si>
  <si>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</si>
  <si>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</si>
  <si>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</si>
  <si>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</si>
  <si>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</si>
  <si>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</si>
  <si>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</si>
  <si>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</si>
  <si>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</si>
  <si>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</si>
  <si>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</si>
  <si>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</si>
  <si>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</si>
  <si>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</si>
  <si>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</si>
  <si>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</si>
  <si>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</si>
  <si>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</si>
  <si>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</si>
  <si>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</si>
  <si>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</si>
  <si>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</si>
  <si>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</si>
  <si>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</si>
  <si>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</si>
  <si>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</si>
  <si>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</si>
  <si>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</si>
  <si>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</si>
  <si>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</si>
  <si>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</si>
  <si>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</si>
  <si>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</si>
  <si>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</si>
  <si>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</si>
  <si>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</si>
  <si>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</si>
  <si>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</si>
  <si>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</si>
  <si>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</si>
  <si>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</si>
  <si>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</si>
  <si>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</si>
  <si>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</si>
  <si>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</si>
  <si>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</si>
  <si>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</si>
  <si>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</si>
  <si>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</si>
  <si>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</si>
  <si>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</si>
  <si>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</si>
  <si>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</si>
  <si>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</si>
  <si>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</si>
  <si>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</si>
  <si>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</si>
  <si>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</si>
  <si>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</si>
  <si>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</si>
  <si>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</si>
  <si>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</si>
  <si>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</si>
  <si>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</si>
  <si>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</si>
  <si>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</si>
  <si>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</si>
  <si>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</si>
  <si>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</si>
  <si>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</si>
  <si>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</si>
  <si>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</si>
  <si>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</si>
  <si>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</si>
  <si>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</si>
  <si>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</si>
  <si>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</si>
  <si>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</si>
  <si>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</si>
  <si>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</si>
  <si>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</si>
  <si>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</si>
  <si>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</si>
  <si>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</si>
  <si>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</si>
  <si>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</si>
  <si>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</si>
  <si>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</si>
  <si>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</si>
  <si>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</si>
  <si>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</si>
  <si>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</si>
  <si>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</si>
  <si>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</si>
  <si>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</si>
  <si>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</si>
  <si>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</si>
  <si>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</si>
  <si>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</si>
  <si>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</si>
  <si>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</si>
  <si>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</si>
  <si>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</si>
  <si>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</si>
  <si>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</si>
  <si>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</si>
  <si>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</si>
  <si>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</si>
  <si>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</si>
  <si>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</si>
  <si>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</si>
  <si>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</si>
  <si>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</si>
  <si>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</si>
  <si>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</si>
  <si>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</si>
  <si>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</si>
  <si>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</si>
  <si>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</si>
  <si>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</si>
  <si>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</si>
  <si>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</si>
  <si>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</si>
  <si>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</si>
  <si>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</si>
  <si>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</si>
  <si>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</si>
  <si>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</si>
  <si>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</si>
  <si>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</si>
  <si>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</si>
  <si>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</si>
  <si>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</si>
  <si>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</si>
  <si>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</si>
  <si>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</si>
  <si>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</si>
  <si>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</si>
  <si>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</si>
  <si>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</si>
  <si>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</si>
  <si>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</si>
  <si>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</si>
  <si>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</si>
  <si>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</si>
  <si>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</si>
  <si>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</si>
  <si>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</si>
  <si>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</si>
  <si>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</si>
  <si>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</si>
  <si>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</si>
  <si>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</si>
  <si>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</si>
  <si>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</si>
  <si>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</si>
  <si>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</si>
  <si>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</si>
  <si>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</si>
  <si>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</si>
  <si>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</si>
  <si>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</si>
  <si>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</si>
  <si>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</si>
  <si>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</si>
  <si>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</si>
  <si>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</si>
  <si>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</si>
  <si>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</si>
  <si>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</si>
  <si>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</si>
  <si>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</si>
  <si>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</si>
  <si>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</si>
  <si>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</si>
  <si>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</si>
  <si>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</si>
  <si>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</si>
  <si>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</si>
  <si>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</si>
  <si>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</si>
  <si>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</si>
  <si>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</si>
  <si>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</si>
  <si>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</si>
  <si>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</si>
  <si>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</si>
  <si>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</si>
  <si>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</si>
  <si>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</si>
  <si>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</si>
  <si>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</si>
  <si>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</si>
  <si>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</si>
  <si>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</si>
  <si>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</si>
  <si>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</si>
  <si>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</si>
  <si>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</si>
  <si>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</si>
  <si>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</si>
  <si>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</si>
  <si>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</si>
  <si>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</si>
  <si>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</si>
  <si>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</si>
  <si>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</si>
  <si>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</si>
  <si>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</si>
  <si>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</si>
  <si>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</si>
  <si>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</si>
  <si>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</si>
  <si>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</si>
  <si>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</si>
  <si>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</si>
  <si>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</si>
  <si>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</si>
  <si>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</si>
  <si>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</si>
  <si>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</si>
  <si>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</si>
  <si>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</si>
  <si>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</si>
  <si>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</si>
  <si>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</si>
  <si>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</si>
  <si>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</si>
  <si>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</si>
  <si>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</si>
  <si>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</si>
  <si>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</si>
  <si>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</si>
  <si>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</si>
  <si>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</si>
  <si>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</si>
  <si>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</si>
  <si>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</si>
  <si>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</si>
  <si>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</si>
  <si>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</si>
  <si>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</si>
  <si>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</si>
  <si>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</si>
  <si>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</si>
  <si>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</si>
  <si>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</si>
  <si>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</si>
  <si>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</si>
  <si>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</si>
  <si>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</si>
  <si>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</si>
  <si>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</si>
  <si>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</si>
  <si>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</si>
  <si>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</si>
  <si>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</si>
  <si>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</si>
  <si>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</si>
  <si>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</si>
  <si>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</si>
  <si>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</si>
  <si>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</si>
  <si>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</si>
  <si>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</si>
  <si>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</si>
  <si>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</si>
  <si>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</si>
  <si>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</si>
  <si>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</si>
  <si>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</si>
  <si>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</si>
  <si>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</si>
  <si>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</si>
  <si>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</si>
  <si>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</si>
  <si>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</si>
  <si>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</si>
  <si>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</si>
  <si>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</si>
  <si>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</si>
  <si>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</si>
  <si>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</si>
  <si>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</si>
  <si>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</si>
  <si>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</si>
  <si>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</si>
  <si>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</si>
  <si>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</si>
  <si>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</si>
  <si>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</si>
  <si>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</si>
  <si>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</si>
  <si>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</si>
  <si>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</si>
  <si>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</si>
  <si>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</si>
  <si>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</si>
  <si>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</si>
  <si>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</si>
  <si>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</si>
  <si>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</si>
  <si>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</si>
  <si>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</si>
  <si>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</si>
  <si>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</si>
  <si>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</si>
  <si>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</si>
  <si>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</si>
  <si>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</si>
  <si>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</si>
  <si>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</si>
  <si>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</si>
  <si>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</si>
  <si>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</si>
  <si>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</si>
  <si>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</si>
  <si>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</si>
  <si>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</si>
  <si>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</si>
  <si>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</si>
  <si>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</si>
  <si>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</si>
  <si>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</si>
  <si>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</si>
  <si>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</si>
  <si>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</si>
  <si>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</si>
  <si>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</si>
  <si>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</si>
  <si>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</si>
  <si>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</si>
  <si>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</si>
  <si>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</si>
  <si>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</si>
  <si>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</si>
  <si>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</si>
  <si>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</si>
  <si>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</si>
  <si>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</si>
  <si>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</si>
  <si>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</si>
  <si>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</si>
  <si>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</si>
  <si>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</si>
  <si>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</si>
  <si>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</si>
  <si>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</si>
  <si>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</si>
  <si>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</si>
  <si>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</si>
  <si>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</si>
  <si>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</si>
  <si>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</si>
  <si>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</si>
  <si>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</si>
  <si>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</si>
  <si>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</si>
  <si>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</si>
  <si>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</si>
  <si>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</si>
  <si>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</si>
  <si>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</si>
  <si>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</si>
  <si>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</si>
  <si>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</si>
  <si>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</si>
  <si>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</si>
  <si>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</si>
  <si>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</si>
  <si>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</si>
  <si>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</si>
  <si>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</si>
  <si>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</si>
  <si>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</si>
  <si>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</si>
  <si>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</si>
  <si>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</si>
  <si>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</si>
  <si>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</si>
  <si>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</si>
  <si>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</si>
  <si>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</si>
  <si>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</si>
  <si>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</si>
  <si>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</si>
  <si>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</si>
  <si>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</si>
  <si>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</si>
  <si>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</si>
  <si>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</si>
  <si>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</si>
  <si>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</si>
  <si>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</si>
  <si>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</si>
  <si>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</si>
  <si>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</si>
  <si>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</si>
  <si>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</si>
  <si>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</si>
  <si>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</si>
  <si>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</si>
  <si>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</si>
  <si>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</si>
  <si>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</si>
  <si>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</si>
  <si>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</si>
  <si>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</si>
  <si>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</si>
  <si>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</si>
  <si>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</si>
  <si>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</si>
  <si>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</si>
  <si>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</si>
  <si>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</si>
  <si>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</si>
  <si>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</si>
  <si>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</si>
  <si>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</si>
  <si>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</si>
  <si>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</si>
  <si>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</si>
  <si>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</si>
  <si>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</si>
  <si>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</si>
  <si>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</si>
  <si>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</si>
  <si>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</si>
  <si>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</si>
  <si>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</si>
  <si>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</si>
  <si>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</si>
  <si>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</si>
  <si>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</si>
  <si>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</si>
  <si>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</si>
  <si>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</si>
  <si>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</si>
  <si>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</si>
  <si>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</si>
  <si>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</si>
  <si>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</si>
  <si>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</si>
  <si>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</si>
  <si>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</si>
  <si>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</si>
  <si>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</si>
  <si>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</si>
  <si>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</si>
  <si>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</si>
  <si>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</si>
  <si>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</si>
  <si>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</si>
  <si>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</si>
  <si>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</si>
  <si>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</si>
  <si>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</si>
  <si>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</si>
  <si>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</si>
  <si>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</si>
  <si>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</si>
  <si>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</si>
  <si>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</si>
  <si>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</si>
  <si>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</si>
  <si>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</si>
  <si>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</si>
  <si>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</si>
  <si>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</si>
  <si>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</si>
  <si>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</si>
  <si>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</si>
  <si>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</si>
  <si>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</si>
  <si>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</si>
  <si>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</si>
  <si>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</si>
  <si>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</si>
  <si>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</si>
  <si>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</si>
  <si>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</si>
  <si>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</si>
  <si>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</si>
  <si>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</si>
  <si>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</si>
  <si>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</si>
  <si>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</si>
  <si>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</si>
  <si>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</si>
  <si>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</si>
  <si>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</si>
  <si>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</si>
  <si>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</si>
  <si>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</si>
  <si>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</si>
  <si>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</si>
  <si>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</si>
  <si>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</si>
  <si>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</si>
  <si>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</si>
  <si>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</si>
  <si>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</si>
  <si>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</si>
  <si>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</si>
  <si>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</si>
  <si>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</si>
  <si>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</si>
  <si>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</si>
  <si>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</si>
  <si>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</si>
  <si>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</si>
  <si>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</si>
  <si>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</si>
  <si>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</si>
  <si>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</si>
  <si>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</si>
  <si>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</si>
  <si>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</si>
  <si>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</si>
  <si>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</si>
  <si>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</si>
  <si>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</si>
  <si>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</si>
  <si>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</si>
  <si>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</si>
  <si>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</si>
  <si>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</si>
  <si>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</si>
  <si>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</si>
  <si>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</si>
  <si>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</si>
  <si>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</si>
  <si>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</si>
  <si>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</si>
  <si>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</si>
  <si>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</si>
  <si>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</si>
  <si>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</si>
  <si>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</si>
  <si>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</si>
  <si>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</si>
  <si>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</si>
  <si>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</si>
  <si>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</si>
  <si>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</si>
  <si>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</si>
  <si>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</si>
  <si>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</si>
  <si>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</si>
  <si>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</si>
  <si>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</si>
  <si>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</si>
  <si>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</si>
  <si>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</si>
  <si>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</si>
  <si>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</si>
  <si>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</si>
  <si>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</si>
  <si>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</si>
  <si>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</si>
  <si>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</si>
  <si>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</si>
  <si>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</si>
  <si>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</si>
  <si>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</si>
  <si>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</si>
  <si>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</si>
  <si>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</si>
  <si>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</si>
  <si>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</si>
  <si>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</si>
  <si>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</si>
  <si>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</si>
  <si>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</si>
  <si>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</si>
  <si>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</si>
  <si>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</si>
  <si>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</si>
  <si>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</si>
  <si>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</si>
  <si>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</si>
  <si>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</si>
  <si>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</si>
  <si>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</si>
  <si>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</si>
  <si>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</si>
  <si>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</si>
  <si>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</si>
  <si>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</si>
  <si>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</si>
  <si>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</si>
  <si>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</si>
  <si>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</si>
  <si>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</si>
  <si>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</si>
  <si>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</si>
  <si>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</si>
  <si>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</si>
  <si>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</si>
  <si>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</si>
  <si>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</si>
  <si>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</si>
  <si>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</si>
  <si>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</si>
  <si>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</si>
  <si>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</si>
  <si>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</si>
  <si>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</si>
  <si>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</si>
  <si>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</si>
  <si>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</si>
  <si>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</si>
  <si>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</si>
  <si>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</si>
  <si>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</si>
  <si>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</si>
  <si>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</si>
  <si>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</si>
  <si>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</si>
  <si>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</si>
  <si>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</si>
  <si>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</si>
  <si>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</si>
  <si>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</si>
  <si>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</si>
  <si>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</si>
  <si>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</si>
  <si>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</si>
  <si>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</si>
  <si>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</si>
  <si>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</si>
  <si>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</si>
  <si>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</si>
  <si>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</si>
  <si>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</si>
  <si>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</si>
  <si>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</si>
  <si>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</si>
  <si>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</si>
  <si>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</si>
  <si>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</si>
  <si>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</si>
  <si>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</si>
  <si>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</si>
  <si>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</si>
  <si>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</si>
  <si>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</si>
  <si>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</si>
  <si>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</si>
  <si>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</si>
  <si>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</si>
  <si>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</si>
  <si>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</si>
  <si>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</si>
  <si>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</si>
  <si>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</si>
  <si>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</si>
  <si>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</si>
  <si>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</si>
  <si>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</si>
  <si>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</si>
  <si>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</si>
  <si>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</si>
  <si>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</si>
  <si>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</si>
  <si>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</si>
  <si>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</si>
  <si>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</si>
  <si>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</si>
  <si>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</si>
  <si>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</si>
  <si>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</si>
  <si>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</si>
  <si>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</si>
  <si>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</si>
  <si>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</si>
  <si>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</si>
  <si>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</si>
  <si>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</si>
  <si>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</si>
  <si>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</si>
  <si>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</si>
  <si>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</si>
  <si>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</si>
  <si>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</si>
  <si>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</si>
  <si>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</si>
  <si>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</si>
  <si>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</si>
  <si>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</si>
  <si>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</si>
  <si>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</si>
  <si>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</si>
  <si>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</si>
  <si>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</si>
  <si>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</si>
  <si>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</si>
  <si>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</si>
  <si>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</si>
  <si>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</si>
  <si>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</si>
  <si>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</si>
  <si>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</si>
  <si>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</si>
  <si>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</si>
  <si>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</si>
  <si>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</si>
  <si>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</si>
  <si>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</si>
  <si>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</si>
  <si>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</si>
  <si>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</si>
  <si>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</si>
  <si>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</si>
  <si>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</si>
  <si>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</si>
  <si>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</si>
  <si>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</si>
  <si>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</si>
  <si>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</si>
  <si>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</si>
  <si>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</si>
  <si>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</si>
  <si>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</si>
  <si>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</si>
  <si>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</si>
  <si>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</si>
  <si>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</si>
  <si>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</si>
  <si>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</si>
  <si>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</si>
  <si>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</si>
  <si>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</si>
  <si>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</si>
  <si>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</si>
  <si>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</si>
  <si>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</si>
  <si>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</si>
  <si>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</si>
  <si>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</si>
  <si>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</si>
  <si>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</si>
  <si>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</si>
  <si>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</si>
  <si>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</si>
  <si>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</si>
  <si>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</si>
  <si>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</si>
  <si>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</si>
  <si>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</si>
  <si>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</si>
  <si>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</si>
  <si>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</si>
  <si>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</si>
  <si>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</si>
  <si>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</si>
  <si>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</si>
  <si>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</si>
  <si>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</si>
  <si>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</si>
  <si>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</si>
  <si>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</si>
  <si>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</si>
  <si>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</si>
  <si>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</si>
  <si>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</si>
  <si>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</si>
  <si>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</si>
  <si>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</si>
  <si>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</si>
  <si>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</si>
  <si>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</si>
  <si>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</si>
  <si>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</si>
  <si>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</si>
  <si>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</si>
  <si>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</si>
  <si>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</si>
  <si>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</si>
  <si>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</si>
  <si>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</si>
  <si>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</si>
  <si>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</si>
  <si>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</si>
  <si>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</si>
  <si>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</si>
  <si>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</si>
  <si>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</si>
  <si>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</si>
  <si>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</si>
  <si>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</si>
  <si>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</si>
  <si>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</si>
  <si>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</si>
  <si>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</si>
  <si>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</si>
  <si>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</si>
  <si>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</si>
  <si>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</si>
  <si>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</si>
  <si>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</si>
  <si>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</si>
  <si>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</si>
  <si>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</si>
  <si>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</si>
  <si>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</si>
  <si>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</si>
  <si>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</si>
  <si>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</si>
  <si>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</si>
  <si>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</si>
  <si>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</si>
  <si>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</si>
  <si>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</si>
  <si>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</si>
  <si>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</si>
  <si>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</si>
  <si>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</si>
  <si>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</si>
  <si>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</si>
  <si>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</si>
  <si>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</si>
  <si>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</si>
  <si>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</si>
  <si>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</si>
  <si>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</si>
  <si>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</si>
  <si>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</si>
  <si>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</si>
  <si>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</si>
  <si>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</si>
  <si>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</si>
  <si>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</si>
  <si>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</si>
  <si>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</si>
  <si>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</si>
  <si>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</si>
  <si>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</si>
  <si>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</si>
  <si>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</si>
  <si>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</si>
  <si>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</si>
  <si>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</si>
  <si>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</si>
  <si>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</si>
  <si>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</si>
  <si>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</si>
  <si>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</si>
  <si>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</si>
  <si>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</si>
  <si>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</si>
  <si>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</si>
  <si>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</si>
  <si>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</si>
  <si>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</si>
  <si>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</si>
  <si>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</si>
  <si>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</si>
  <si>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</si>
  <si>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</si>
  <si>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</si>
  <si>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</si>
  <si>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</si>
  <si>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</si>
  <si>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</si>
  <si>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</si>
  <si>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</si>
  <si>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</si>
  <si>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</si>
  <si>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</si>
  <si>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</si>
  <si>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</si>
  <si>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</si>
  <si>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</si>
  <si>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</si>
  <si>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</si>
  <si>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</si>
  <si>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</si>
  <si>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</si>
  <si>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</si>
  <si>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</si>
  <si>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</si>
  <si>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</si>
  <si>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</si>
  <si>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</si>
  <si>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</si>
  <si>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</si>
  <si>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</si>
  <si>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</si>
  <si>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</si>
  <si>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</si>
  <si>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</si>
  <si>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</si>
  <si>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</si>
  <si>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</si>
  <si>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</si>
  <si>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</si>
  <si>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</si>
  <si>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</si>
  <si>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</si>
  <si>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</si>
  <si>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</si>
  <si>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</si>
  <si>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</si>
  <si>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</si>
  <si>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</si>
  <si>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</si>
  <si>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</si>
  <si>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</si>
  <si>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</si>
  <si>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</si>
  <si>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</si>
  <si>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</si>
  <si>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</si>
  <si>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</si>
  <si>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</si>
  <si>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</si>
  <si>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</si>
  <si>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</si>
  <si>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</si>
  <si>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</si>
  <si>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</si>
  <si>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</si>
  <si>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</si>
  <si>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</si>
  <si>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</si>
  <si>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</si>
  <si>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</si>
  <si>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</si>
  <si>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</si>
  <si>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</si>
  <si>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</si>
  <si>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</si>
  <si>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</si>
  <si>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</si>
  <si>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</si>
  <si>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</si>
  <si>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</si>
  <si>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</si>
  <si>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</si>
  <si>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</si>
  <si>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</si>
  <si>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</si>
  <si>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</si>
  <si>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</si>
  <si>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</si>
  <si>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</si>
  <si>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</si>
  <si>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</si>
  <si>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</si>
  <si>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</si>
  <si>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</si>
  <si>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</si>
  <si>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</si>
  <si>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</si>
  <si>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</si>
  <si>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</si>
  <si>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</si>
  <si>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</si>
  <si>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</si>
  <si>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</si>
  <si>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</si>
  <si>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</si>
  <si>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</si>
  <si>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</si>
  <si>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</si>
  <si>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</si>
  <si>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</si>
  <si>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</si>
  <si>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</si>
  <si>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</si>
  <si>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</si>
  <si>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</si>
  <si>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</si>
  <si>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</si>
  <si>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</si>
  <si>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</si>
  <si>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</si>
  <si>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</si>
  <si>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</si>
  <si>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</si>
  <si>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</si>
  <si>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</si>
  <si>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</si>
  <si>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</si>
  <si>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</si>
  <si>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</si>
  <si>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</si>
  <si>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</si>
  <si>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</si>
  <si>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</si>
  <si>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</si>
  <si>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</si>
  <si>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</si>
  <si>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</si>
  <si>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</si>
  <si>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</si>
  <si>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</si>
  <si>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</si>
  <si>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</si>
  <si>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</si>
  <si>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</si>
  <si>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</si>
  <si>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</si>
  <si>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</si>
  <si>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</si>
  <si>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</si>
  <si>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</si>
  <si>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</si>
  <si>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</si>
  <si>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</si>
  <si>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</si>
  <si>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</si>
  <si>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</si>
  <si>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</si>
  <si>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</si>
  <si>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</si>
  <si>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</si>
  <si>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</si>
  <si>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</si>
  <si>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</si>
  <si>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</si>
  <si>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</si>
  <si>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</si>
  <si>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</si>
  <si>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</si>
  <si>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</si>
  <si>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</si>
  <si>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</si>
  <si>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</si>
  <si>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</si>
  <si>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</si>
  <si>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</si>
  <si>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</si>
  <si>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</si>
  <si>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</si>
  <si>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</si>
  <si>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</si>
  <si>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</si>
  <si>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</si>
  <si>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</si>
  <si>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</si>
  <si>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</si>
  <si>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</si>
  <si>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</si>
  <si>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</si>
  <si>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</si>
  <si>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</si>
  <si>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</si>
  <si>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</si>
  <si>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</si>
  <si>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</si>
  <si>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</si>
  <si>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</si>
  <si>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</si>
  <si>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</si>
  <si>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</si>
  <si>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</si>
  <si>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</si>
  <si>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</si>
  <si>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</si>
  <si>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</si>
  <si>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</si>
  <si>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</si>
  <si>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</si>
  <si>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</si>
  <si>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</si>
  <si>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</si>
  <si>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</si>
  <si>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</si>
  <si>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</si>
  <si>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</si>
  <si>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</si>
  <si>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</si>
  <si>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</si>
  <si>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</si>
  <si>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</si>
  <si>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</si>
  <si>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</si>
  <si>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</si>
  <si>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</si>
  <si>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</si>
  <si>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</si>
  <si>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</si>
  <si>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</si>
  <si>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</si>
  <si>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</si>
  <si>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</si>
  <si>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</si>
  <si>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</si>
  <si>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</si>
  <si>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</si>
  <si>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</si>
  <si>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</si>
  <si>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</si>
  <si>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</si>
  <si>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</si>
  <si>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</si>
  <si>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</si>
  <si>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</si>
  <si>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</si>
  <si>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</si>
  <si>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</si>
  <si>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</si>
  <si>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</si>
  <si>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</si>
  <si>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</si>
  <si>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</si>
  <si>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</si>
  <si>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</si>
  <si>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</si>
  <si>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</si>
  <si>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</si>
  <si>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</si>
  <si>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</si>
  <si>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</si>
  <si>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</si>
  <si>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</si>
  <si>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</si>
  <si>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</si>
  <si>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</si>
  <si>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</si>
  <si>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</si>
  <si>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</si>
  <si>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</si>
  <si>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</si>
  <si>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</si>
  <si>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</si>
  <si>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</si>
  <si>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</si>
  <si>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</si>
  <si>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</si>
  <si>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</si>
  <si>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</si>
  <si>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</si>
  <si>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</si>
  <si>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</si>
  <si>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</si>
  <si>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</si>
  <si>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</si>
  <si>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</si>
  <si>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</si>
  <si>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</si>
  <si>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</si>
  <si>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</si>
  <si>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</si>
  <si>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</si>
  <si>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</si>
  <si>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</si>
  <si>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</si>
  <si>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</si>
  <si>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</si>
  <si>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</si>
  <si>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</si>
  <si>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</si>
  <si>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</si>
  <si>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</si>
  <si>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</si>
  <si>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</si>
  <si>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</si>
  <si>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</si>
  <si>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</si>
  <si>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</si>
  <si>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</si>
  <si>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</si>
  <si>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</si>
  <si>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</si>
  <si>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</si>
  <si>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</si>
  <si>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</si>
  <si>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</si>
  <si>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</si>
  <si>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</si>
  <si>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</si>
  <si>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</si>
  <si>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</si>
  <si>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</si>
  <si>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</si>
  <si>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</si>
  <si>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</si>
  <si>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</si>
  <si>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</si>
  <si>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</si>
  <si>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</si>
  <si>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</si>
  <si>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</si>
  <si>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</si>
  <si>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</si>
  <si>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</si>
  <si>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</si>
  <si>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</si>
  <si>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</si>
  <si>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</si>
  <si>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</si>
  <si>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</si>
  <si>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</si>
  <si>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</si>
  <si>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</si>
  <si>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</si>
  <si>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</si>
  <si>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</si>
  <si>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</si>
  <si>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</si>
  <si>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</si>
  <si>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</si>
  <si>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</si>
  <si>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</si>
  <si>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</si>
  <si>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</si>
  <si>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</si>
  <si>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</si>
  <si>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</si>
  <si>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</si>
  <si>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</si>
  <si>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</si>
  <si>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</si>
  <si>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</si>
  <si>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</si>
  <si>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</si>
  <si>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</si>
  <si>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</si>
  <si>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</si>
  <si>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</si>
  <si>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</si>
  <si>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</si>
  <si>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</si>
  <si>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</si>
  <si>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</si>
  <si>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</si>
  <si>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</si>
  <si>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</si>
  <si>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</si>
  <si>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</si>
  <si>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</si>
  <si>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</si>
  <si>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</si>
  <si>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</si>
  <si>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</si>
  <si>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</si>
  <si>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</si>
  <si>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</si>
  <si>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</si>
  <si>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</si>
  <si>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</si>
  <si>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</si>
  <si>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</si>
  <si>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</si>
  <si>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</si>
  <si>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</si>
  <si>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</si>
  <si>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</si>
  <si>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</si>
  <si>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</si>
  <si>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</si>
  <si>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</si>
  <si>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</si>
  <si>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</si>
  <si>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</si>
  <si>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</si>
  <si>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</si>
  <si>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</si>
  <si>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</si>
  <si>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</si>
  <si>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</si>
  <si>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</si>
  <si>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</si>
  <si>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</si>
  <si>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</si>
  <si>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</si>
  <si>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</si>
  <si>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</si>
  <si>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</si>
  <si>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</si>
  <si>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</si>
  <si>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</si>
  <si>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</si>
  <si>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</si>
  <si>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</si>
  <si>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</si>
  <si>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</si>
  <si>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</si>
  <si>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</si>
  <si>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</si>
  <si>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</si>
  <si>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</si>
  <si>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</si>
  <si>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</si>
  <si>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</si>
  <si>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</si>
  <si>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</si>
  <si>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</si>
  <si>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</si>
  <si>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</si>
  <si>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</si>
  <si>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</si>
  <si>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</si>
  <si>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</si>
  <si>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</si>
  <si>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</si>
  <si>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</si>
  <si>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</si>
  <si>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</si>
  <si>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</si>
  <si>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</si>
  <si>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</si>
  <si>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</si>
  <si>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</si>
  <si>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</si>
  <si>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</si>
  <si>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</si>
  <si>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</si>
  <si>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</si>
  <si>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</si>
  <si>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</si>
  <si>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</si>
  <si>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</si>
  <si>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</si>
  <si>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</si>
  <si>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</si>
  <si>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</si>
  <si>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</si>
  <si>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</si>
  <si>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</si>
  <si>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</si>
  <si>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</si>
  <si>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</si>
  <si>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</si>
  <si>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</si>
  <si>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</si>
  <si>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</si>
  <si>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</si>
  <si>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</si>
  <si>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</si>
  <si>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</si>
  <si>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</si>
  <si>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</si>
  <si>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</si>
  <si>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</si>
  <si>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</si>
  <si>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</si>
  <si>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</si>
  <si>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</si>
  <si>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</si>
  <si>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</si>
  <si>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</si>
  <si>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</si>
  <si>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</si>
  <si>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</si>
  <si>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</si>
  <si>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</si>
  <si>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</si>
  <si>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</si>
  <si>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</si>
  <si>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</si>
  <si>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</si>
  <si>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</si>
  <si>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</si>
  <si>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</si>
  <si>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</si>
  <si>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</si>
  <si>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</si>
  <si>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</si>
  <si>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</si>
  <si>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</si>
  <si>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</si>
  <si>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</si>
  <si>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</si>
  <si>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</si>
  <si>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</si>
  <si>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</si>
  <si>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</si>
  <si>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</si>
  <si>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</si>
  <si>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</si>
  <si>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</si>
  <si>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</si>
  <si>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</si>
  <si>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</si>
  <si>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</si>
  <si>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</si>
  <si>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</si>
  <si>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</si>
  <si>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</si>
  <si>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</si>
  <si>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</si>
  <si>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</si>
  <si>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</si>
  <si>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</si>
  <si>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</si>
  <si>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</si>
  <si>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</si>
  <si>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</si>
  <si>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</si>
  <si>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</si>
  <si>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</si>
  <si>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</si>
  <si>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</si>
  <si>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</si>
  <si>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</si>
  <si>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</si>
  <si>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</si>
  <si>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</si>
  <si>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</si>
  <si>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</si>
  <si>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</si>
  <si>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</si>
  <si>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</si>
  <si>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</si>
  <si>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</si>
  <si>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</si>
  <si>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</si>
  <si>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</si>
  <si>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</si>
  <si>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</si>
  <si>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</si>
  <si>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</si>
  <si>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</si>
  <si>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</si>
  <si>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</si>
  <si>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</si>
  <si>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</si>
  <si>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</si>
  <si>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</si>
  <si>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</si>
  <si>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</si>
  <si>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</si>
  <si>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</si>
  <si>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</si>
  <si>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</si>
  <si>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</si>
  <si>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</si>
  <si>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</si>
  <si>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</si>
  <si>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</si>
  <si>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</si>
  <si>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</si>
  <si>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</si>
  <si>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</si>
  <si>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</si>
  <si>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</si>
  <si>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</si>
  <si>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</si>
  <si>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</si>
  <si>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</si>
  <si>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</si>
  <si>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</si>
  <si>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</si>
  <si>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</si>
  <si>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</si>
  <si>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</si>
  <si>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</si>
  <si>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</si>
  <si>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</si>
  <si>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</si>
  <si>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</si>
  <si>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</si>
  <si>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</si>
  <si>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</si>
  <si>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</si>
  <si>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</si>
  <si>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</si>
  <si>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</si>
  <si>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</si>
  <si>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</si>
  <si>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</si>
  <si>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</si>
  <si>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</si>
  <si>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</si>
  <si>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</si>
  <si>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</si>
  <si>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</si>
  <si>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</si>
  <si>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</si>
  <si>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</si>
  <si>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</si>
  <si>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</si>
  <si>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</si>
  <si>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</si>
  <si>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</si>
  <si>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</si>
  <si>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</si>
  <si>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</si>
  <si>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</si>
  <si>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</si>
  <si>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</si>
  <si>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</si>
  <si>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</si>
  <si>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</si>
  <si>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</si>
  <si>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</si>
  <si>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</si>
  <si>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</si>
  <si>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</si>
  <si>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</si>
  <si>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</si>
  <si>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</si>
  <si>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</si>
  <si>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</si>
  <si>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</si>
  <si>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</si>
  <si>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</si>
  <si>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</si>
  <si>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</si>
  <si>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</si>
  <si>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</si>
  <si>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</si>
  <si>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</si>
  <si>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</si>
  <si>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</si>
  <si>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</si>
  <si>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</si>
  <si>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</si>
  <si>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</si>
  <si>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</si>
  <si>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</si>
  <si>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</si>
  <si>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</si>
  <si>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</si>
  <si>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</si>
  <si>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</si>
  <si>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</si>
  <si>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</si>
  <si>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</si>
  <si>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</si>
  <si>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</si>
  <si>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</si>
  <si>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</si>
  <si>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</si>
  <si>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</si>
  <si>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</si>
  <si>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</si>
  <si>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</si>
  <si>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</si>
  <si>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</si>
  <si>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</si>
  <si>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</si>
  <si>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</si>
  <si>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</si>
  <si>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</si>
  <si>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</si>
  <si>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</si>
  <si>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</si>
  <si>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</si>
  <si>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</si>
  <si>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</si>
  <si>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</si>
  <si>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</si>
  <si>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</si>
  <si>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</si>
  <si>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</si>
  <si>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</si>
  <si>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</si>
  <si>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</si>
  <si>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</si>
  <si>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</si>
  <si>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</si>
  <si>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</si>
  <si>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</si>
  <si>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</si>
  <si>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</si>
  <si>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</si>
  <si>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</si>
  <si>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</si>
  <si>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</si>
  <si>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</si>
  <si>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</si>
  <si>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</si>
  <si>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</si>
  <si>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</si>
  <si>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</si>
  <si>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</si>
  <si>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</si>
  <si>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</si>
  <si>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</si>
  <si>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</si>
  <si>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</si>
  <si>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</si>
  <si>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</si>
  <si>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</si>
  <si>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</si>
  <si>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</si>
  <si>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</si>
  <si>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</si>
  <si>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</si>
  <si>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</si>
  <si>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</si>
  <si>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</si>
  <si>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</si>
  <si>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</si>
  <si>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</si>
  <si>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</si>
  <si>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</si>
  <si>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</si>
  <si>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</si>
  <si>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</si>
  <si>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</si>
  <si>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</si>
  <si>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</si>
  <si>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</si>
  <si>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</si>
  <si>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</si>
  <si>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</si>
  <si>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</si>
  <si>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</si>
  <si>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</si>
  <si>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</si>
  <si>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</si>
  <si>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</si>
  <si>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</si>
  <si>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</si>
  <si>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</si>
  <si>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</si>
  <si>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</si>
  <si>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</si>
  <si>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</si>
  <si>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</si>
  <si>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</si>
  <si>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</si>
  <si>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</si>
  <si>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</si>
  <si>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</si>
  <si>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</si>
  <si>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</si>
  <si>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</si>
  <si>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</si>
  <si>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</si>
  <si>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</si>
  <si>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</si>
  <si>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</si>
  <si>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</si>
  <si>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</si>
  <si>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</si>
  <si>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</si>
  <si>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</si>
  <si>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</si>
  <si>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</si>
  <si>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</si>
  <si>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</si>
  <si>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</si>
  <si>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</si>
  <si>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</si>
  <si>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</si>
  <si>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</si>
  <si>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</si>
  <si>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</si>
  <si>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</si>
  <si>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</si>
  <si>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</si>
  <si>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</si>
  <si>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</si>
  <si>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</si>
  <si>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</si>
  <si>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</si>
  <si>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</si>
  <si>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</si>
  <si>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</si>
  <si>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</si>
  <si>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</si>
  <si>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</si>
  <si>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</si>
  <si>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</si>
  <si>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</si>
  <si>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</si>
  <si>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</si>
  <si>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</si>
  <si>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</si>
  <si>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</si>
  <si>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</si>
  <si>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</si>
  <si>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</si>
  <si>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</si>
  <si>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</si>
  <si>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</si>
  <si>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</si>
  <si>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</si>
  <si>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</si>
  <si>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</si>
  <si>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</si>
  <si>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</si>
  <si>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</si>
  <si>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</si>
  <si>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</si>
  <si>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</si>
  <si>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</si>
  <si>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</si>
  <si>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</si>
  <si>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</si>
  <si>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</si>
  <si>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</si>
  <si>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</si>
  <si>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</si>
  <si>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</si>
  <si>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</si>
  <si>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</si>
  <si>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</si>
  <si>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</si>
  <si>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</si>
  <si>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</si>
  <si>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</si>
  <si>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</si>
  <si>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</si>
  <si>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</si>
  <si>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</si>
  <si>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</si>
  <si>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</si>
  <si>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</si>
  <si>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</si>
  <si>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</si>
  <si>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</si>
  <si>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</si>
  <si>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</si>
  <si>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</si>
  <si>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</si>
  <si>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</si>
  <si>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</si>
  <si>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</si>
  <si>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</si>
  <si>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</si>
  <si>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</si>
  <si>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</si>
  <si>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</si>
  <si>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</si>
  <si>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</si>
  <si>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</si>
  <si>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</si>
  <si>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</si>
  <si>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</si>
  <si>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</si>
  <si>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</si>
  <si>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</si>
  <si>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</si>
  <si>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</si>
  <si>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</si>
  <si>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</si>
  <si>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</si>
  <si>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</si>
  <si>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</si>
  <si>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</si>
  <si>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</si>
  <si>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</si>
  <si>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</si>
  <si>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</si>
  <si>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</si>
  <si>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</si>
  <si>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</si>
  <si>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</si>
  <si>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</si>
  <si>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</si>
  <si>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</si>
  <si>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</si>
  <si>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</si>
  <si>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</si>
  <si>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</si>
  <si>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</si>
  <si>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</si>
  <si>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</si>
  <si>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</si>
  <si>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</si>
  <si>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</si>
  <si>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</si>
  <si>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</si>
  <si>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</si>
  <si>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</si>
  <si>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</si>
  <si>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</si>
  <si>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</si>
  <si>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</si>
  <si>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</si>
  <si>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</si>
  <si>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</si>
  <si>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</si>
  <si>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</si>
  <si>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</si>
  <si>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</si>
  <si>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</si>
  <si>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</si>
  <si>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</si>
  <si>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</si>
  <si>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</si>
  <si>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</si>
  <si>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</si>
  <si>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</si>
  <si>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</si>
  <si>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</si>
  <si>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</si>
  <si>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</si>
  <si>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</si>
  <si>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</si>
  <si>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</si>
  <si>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</si>
  <si>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</si>
  <si>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</si>
  <si>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</si>
  <si>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</si>
  <si>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</si>
  <si>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</si>
  <si>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</si>
  <si>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</si>
  <si>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</si>
  <si>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</si>
  <si>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</si>
  <si>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</si>
  <si>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</si>
  <si>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</si>
  <si>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</si>
  <si>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</si>
  <si>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</si>
  <si>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</si>
  <si>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</si>
  <si>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</si>
  <si>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</si>
  <si>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</si>
  <si>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</si>
  <si>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</si>
  <si>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</si>
  <si>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</si>
  <si>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</si>
  <si>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</si>
  <si>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</si>
  <si>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</si>
  <si>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</si>
  <si>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</si>
  <si>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</si>
  <si>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</si>
  <si>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</si>
  <si>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</si>
  <si>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</si>
  <si>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</si>
  <si>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</si>
  <si>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</si>
  <si>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</si>
  <si>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</si>
  <si>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</si>
  <si>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</si>
  <si>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</si>
  <si>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</si>
  <si>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</si>
  <si>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</si>
  <si>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</si>
  <si>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</si>
  <si>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</si>
  <si>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</si>
  <si>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</si>
  <si>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</si>
  <si>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</si>
  <si>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</si>
  <si>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</si>
  <si>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</si>
  <si>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</si>
  <si>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</si>
  <si>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</si>
  <si>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</si>
  <si>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</si>
  <si>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</si>
  <si>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</si>
  <si>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</si>
  <si>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</si>
  <si>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</si>
  <si>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</si>
  <si>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</si>
  <si>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</si>
  <si>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</si>
  <si>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</si>
  <si>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</si>
  <si>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</si>
  <si>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</si>
  <si>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</si>
  <si>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</si>
  <si>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</si>
  <si>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</si>
  <si>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</si>
  <si>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</si>
  <si>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</si>
  <si>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</si>
  <si>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</si>
  <si>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</si>
  <si>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</si>
  <si>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</si>
  <si>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</si>
  <si>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</si>
  <si>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</si>
  <si>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</si>
  <si>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</si>
  <si>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</si>
  <si>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</si>
  <si>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</si>
  <si>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</si>
  <si>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</si>
  <si>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</si>
  <si>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</si>
  <si>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</si>
  <si>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</si>
  <si>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</si>
  <si>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</si>
  <si>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</si>
  <si>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</si>
  <si>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</si>
  <si>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</si>
  <si>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</si>
  <si>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</si>
  <si>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</si>
  <si>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</si>
  <si>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</si>
  <si>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</si>
  <si>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</si>
  <si>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</si>
  <si>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</si>
  <si>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</si>
  <si>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</si>
  <si>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</si>
  <si>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</si>
  <si>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</si>
  <si>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</si>
  <si>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</si>
  <si>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</si>
  <si>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</si>
  <si>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</si>
  <si>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</si>
  <si>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</si>
  <si>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</si>
  <si>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</si>
  <si>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</si>
  <si>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</si>
  <si>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</si>
  <si>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</si>
  <si>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</si>
  <si>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</si>
  <si>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</si>
  <si>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</si>
  <si>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</si>
  <si>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</si>
  <si>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</si>
  <si>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</si>
  <si>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</si>
  <si>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</si>
  <si>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</si>
  <si>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</si>
  <si>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</si>
  <si>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</si>
  <si>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</si>
  <si>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</si>
  <si>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</si>
  <si>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</si>
  <si>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</si>
  <si>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</si>
  <si>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</si>
  <si>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</si>
  <si>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</si>
  <si>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</si>
  <si>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</si>
  <si>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</si>
  <si>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</si>
  <si>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</si>
  <si>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</si>
  <si>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</si>
  <si>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</si>
  <si>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</si>
  <si>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</si>
  <si>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</si>
  <si>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</si>
  <si>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</si>
  <si>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</si>
  <si>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</si>
  <si>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</si>
  <si>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</si>
  <si>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</si>
  <si>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</si>
  <si>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</si>
  <si>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</si>
  <si>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</si>
  <si>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</si>
  <si>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</si>
  <si>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</si>
  <si>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</si>
  <si>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</si>
  <si>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</si>
  <si>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</si>
  <si>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</si>
  <si>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</si>
  <si>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</si>
  <si>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</si>
  <si>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</si>
  <si>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</si>
  <si>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</si>
  <si>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</si>
  <si>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</si>
  <si>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</si>
  <si>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</si>
  <si>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</si>
  <si>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</si>
  <si>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</si>
  <si>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</si>
  <si>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</si>
  <si>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</si>
  <si>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</si>
  <si>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</si>
  <si>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</si>
  <si>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</si>
  <si>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</si>
  <si>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</si>
  <si>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</si>
  <si>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</si>
  <si>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</si>
  <si>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</si>
  <si>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</si>
  <si>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</si>
  <si>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</si>
  <si>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</si>
  <si>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</si>
  <si>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</si>
  <si>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</si>
  <si>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</si>
  <si>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</si>
  <si>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</si>
  <si>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</si>
  <si>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</si>
  <si>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</si>
  <si>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</si>
  <si>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</si>
  <si>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</si>
  <si>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</si>
  <si>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</si>
  <si>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</si>
  <si>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</si>
  <si>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</si>
  <si>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</si>
  <si>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</si>
  <si>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</si>
  <si>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</si>
  <si>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</si>
  <si>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</si>
  <si>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</si>
  <si>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</si>
  <si>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</si>
  <si>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</si>
  <si>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</si>
  <si>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</si>
  <si>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</si>
  <si>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</si>
  <si>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</si>
  <si>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</si>
  <si>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</si>
  <si>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</si>
  <si>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</si>
  <si>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</si>
  <si>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</si>
  <si>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</si>
  <si>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</si>
  <si>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</si>
  <si>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</si>
  <si>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</si>
  <si>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</si>
  <si>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</si>
  <si>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</si>
  <si>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</si>
  <si>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</si>
  <si>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</si>
  <si>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</si>
  <si>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</si>
  <si>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</si>
  <si>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</si>
  <si>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</si>
  <si>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</si>
  <si>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</si>
  <si>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</si>
  <si>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</si>
  <si>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</si>
  <si>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</si>
  <si>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</si>
  <si>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</si>
  <si>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</si>
  <si>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</si>
  <si>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</si>
  <si>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</si>
  <si>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</si>
  <si>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</si>
  <si>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</si>
  <si>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</si>
  <si>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</si>
  <si>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</si>
  <si>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</si>
  <si>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</si>
  <si>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</si>
  <si>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</si>
  <si>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</si>
  <si>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</si>
  <si>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</si>
  <si>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</si>
  <si>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</si>
  <si>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</si>
  <si>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</si>
  <si>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</si>
  <si>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</si>
  <si>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</si>
  <si>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</si>
  <si>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</si>
  <si>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</si>
  <si>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</si>
  <si>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</si>
  <si>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</si>
  <si>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</si>
  <si>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</si>
  <si>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</si>
  <si>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</si>
  <si>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</si>
  <si>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</si>
  <si>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</si>
  <si>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</si>
  <si>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</si>
  <si>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</si>
  <si>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</si>
  <si>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</si>
  <si>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</si>
  <si>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</si>
  <si>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</si>
  <si>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</si>
  <si>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</si>
  <si>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</si>
  <si>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</si>
  <si>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</si>
  <si>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</si>
  <si>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</si>
  <si>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</si>
  <si>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</si>
  <si>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</si>
  <si>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</si>
  <si>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</si>
  <si>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</si>
  <si>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</si>
  <si>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</si>
  <si>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</si>
  <si>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</si>
  <si>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</si>
  <si>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</si>
  <si>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</si>
  <si>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</si>
  <si>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</si>
  <si>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</si>
  <si>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</si>
  <si>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</si>
  <si>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</si>
  <si>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</si>
  <si>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</si>
  <si>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</si>
  <si>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</si>
  <si>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</si>
  <si>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</si>
  <si>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</si>
  <si>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</si>
  <si>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</si>
  <si>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</si>
  <si>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</si>
  <si>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</si>
  <si>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</si>
  <si>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</si>
  <si>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</si>
  <si>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</si>
  <si>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</si>
  <si>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</si>
  <si>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</si>
  <si>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</si>
  <si>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</si>
  <si>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</si>
  <si>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</si>
  <si>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</si>
  <si>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</si>
  <si>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</si>
  <si>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</si>
  <si>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</si>
  <si>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</si>
  <si>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</si>
  <si>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</si>
  <si>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</si>
  <si>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</si>
  <si>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</si>
  <si>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</si>
  <si>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</si>
  <si>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</si>
  <si>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</si>
  <si>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</si>
  <si>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</si>
  <si>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</si>
  <si>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</si>
  <si>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</si>
  <si>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</si>
  <si>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</si>
  <si>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</si>
  <si>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</si>
  <si>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</si>
  <si>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</si>
  <si>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</si>
  <si>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</si>
  <si>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</si>
  <si>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</si>
  <si>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</si>
  <si>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</si>
  <si>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</si>
  <si>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</si>
  <si>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</si>
  <si>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</si>
  <si>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</si>
  <si>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</si>
  <si>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</si>
  <si>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</si>
  <si>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</si>
  <si>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</si>
  <si>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</si>
  <si>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</si>
  <si>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</si>
  <si>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</si>
  <si>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</si>
  <si>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</si>
  <si>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</si>
  <si>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</si>
  <si>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</si>
  <si>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</si>
  <si>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</si>
  <si>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</si>
  <si>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</si>
  <si>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</si>
  <si>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</si>
  <si>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</si>
  <si>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</si>
  <si>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</si>
  <si>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</si>
  <si>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</si>
  <si>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</si>
  <si>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</si>
  <si>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</si>
  <si>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</si>
  <si>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</si>
  <si>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</si>
  <si>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</si>
  <si>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</si>
  <si>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</si>
  <si>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</si>
  <si>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</si>
  <si>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</si>
  <si>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</si>
  <si>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</si>
  <si>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</si>
  <si>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</si>
  <si>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</si>
  <si>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</si>
  <si>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</si>
  <si>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</si>
  <si>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</si>
  <si>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</si>
  <si>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</si>
  <si>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</si>
  <si>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</si>
  <si>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</si>
  <si>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</si>
  <si>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</si>
  <si>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</si>
  <si>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</si>
  <si>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</si>
  <si>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</si>
  <si>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</si>
  <si>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</si>
  <si>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</si>
  <si>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</si>
  <si>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</si>
  <si>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</si>
  <si>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</si>
  <si>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</si>
  <si>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</si>
  <si>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</si>
  <si>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</si>
  <si>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</si>
  <si>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</si>
  <si>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</si>
  <si>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</si>
  <si>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</si>
  <si>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</si>
  <si>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</si>
  <si>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</si>
  <si>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</si>
  <si>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</si>
  <si>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</si>
  <si>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</si>
  <si>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</si>
  <si>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</si>
  <si>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</si>
  <si>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</si>
  <si>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</si>
  <si>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</si>
  <si>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</si>
  <si>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</si>
  <si>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</si>
  <si>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</si>
  <si>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</si>
  <si>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</si>
  <si>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</si>
  <si>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</si>
  <si>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</si>
  <si>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</si>
  <si>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</si>
  <si>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</si>
  <si>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</si>
  <si>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</si>
  <si>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</si>
  <si>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</si>
  <si>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</si>
  <si>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</si>
  <si>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</si>
  <si>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</si>
  <si>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</si>
  <si>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</si>
  <si>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</si>
  <si>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</si>
  <si>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</si>
  <si>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</si>
  <si>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</si>
  <si>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</si>
  <si>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</si>
  <si>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</si>
  <si>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</si>
  <si>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</si>
  <si>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</si>
  <si>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</si>
  <si>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</si>
  <si>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</si>
  <si>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</si>
  <si>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</si>
  <si>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</si>
  <si>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</si>
  <si>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</si>
  <si>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</si>
  <si>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</si>
  <si>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</si>
  <si>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</si>
  <si>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</si>
  <si>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</si>
  <si>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</si>
  <si>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</si>
  <si>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</si>
  <si>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</si>
  <si>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</si>
  <si>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</si>
  <si>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</si>
  <si>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</si>
  <si>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</si>
  <si>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</si>
  <si>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</si>
  <si>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</si>
  <si>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</si>
  <si>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</si>
  <si>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</si>
  <si>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</si>
  <si>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</si>
  <si>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</si>
  <si>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</si>
  <si>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</si>
  <si>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</si>
  <si>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</si>
  <si>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</si>
  <si>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</si>
  <si>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</si>
  <si>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</si>
  <si>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</si>
  <si>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</si>
  <si>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</si>
  <si>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</si>
  <si>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</si>
  <si>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</si>
  <si>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</si>
  <si>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</si>
  <si>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</si>
  <si>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</si>
  <si>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</si>
  <si>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</si>
  <si>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</si>
  <si>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</si>
  <si>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</si>
  <si>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</si>
  <si>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</si>
  <si>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</si>
  <si>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</si>
  <si>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</si>
  <si>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</si>
  <si>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</si>
  <si>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</si>
  <si>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</si>
  <si>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</si>
  <si>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</si>
  <si>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</si>
  <si>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</si>
  <si>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</si>
  <si>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</si>
  <si>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</si>
  <si>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</si>
  <si>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</si>
  <si>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</si>
  <si>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</si>
  <si>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</si>
  <si>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</si>
  <si>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</si>
  <si>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</si>
  <si>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</si>
  <si>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</si>
  <si>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</si>
  <si>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</si>
  <si>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</si>
  <si>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</si>
  <si>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</si>
  <si>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</si>
  <si>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</si>
  <si>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</si>
  <si>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</si>
  <si>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</si>
  <si>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</si>
  <si>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</si>
  <si>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</si>
  <si>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</si>
  <si>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</si>
  <si>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</si>
  <si>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</si>
  <si>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</si>
  <si>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</si>
  <si>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</si>
  <si>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</si>
  <si>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</si>
  <si>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</si>
  <si>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</si>
  <si>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</si>
  <si>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</si>
  <si>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</si>
  <si>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</si>
  <si>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</si>
  <si>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</si>
  <si>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</si>
  <si>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</si>
  <si>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</si>
  <si>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</si>
  <si>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</si>
  <si>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</si>
  <si>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</si>
  <si>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</si>
  <si>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</si>
  <si>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</si>
  <si>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</si>
  <si>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</si>
  <si>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</si>
  <si>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</si>
  <si>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</si>
  <si>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</si>
  <si>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</si>
  <si>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</si>
  <si>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</si>
  <si>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</si>
  <si>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</si>
  <si>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</si>
  <si>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</si>
  <si>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</si>
  <si>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</si>
  <si>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</si>
  <si>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</si>
  <si>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</si>
  <si>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</si>
  <si>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</si>
  <si>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</si>
  <si>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</si>
  <si>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</si>
  <si>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</si>
  <si>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</si>
  <si>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</si>
  <si>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</si>
  <si>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</si>
  <si>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</si>
  <si>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</si>
  <si>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</si>
  <si>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</si>
  <si>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</si>
  <si>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</si>
  <si>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</si>
  <si>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</si>
  <si>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</si>
  <si>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</si>
  <si>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</si>
  <si>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</si>
  <si>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</si>
  <si>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</si>
  <si>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</si>
  <si>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</si>
  <si>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</si>
  <si>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</si>
  <si>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</si>
  <si>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</si>
  <si>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</si>
  <si>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</si>
  <si>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</si>
  <si>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</si>
  <si>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</si>
  <si>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</si>
  <si>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</si>
  <si>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</si>
  <si>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</si>
  <si>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</si>
  <si>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</si>
  <si>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</si>
  <si>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</si>
  <si>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</si>
  <si>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</si>
  <si>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</si>
  <si>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</si>
  <si>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</si>
  <si>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</si>
  <si>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</si>
  <si>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</si>
  <si>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</si>
  <si>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</si>
  <si>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</si>
  <si>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</si>
  <si>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</si>
  <si>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</si>
  <si>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</si>
  <si>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</si>
  <si>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</si>
  <si>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</si>
  <si>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</si>
  <si>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</si>
  <si>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</si>
  <si>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</si>
  <si>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</si>
  <si>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</si>
  <si>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</si>
  <si>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</si>
  <si>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</si>
  <si>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</si>
  <si>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</si>
  <si>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</si>
  <si>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</si>
  <si>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</si>
  <si>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</si>
  <si>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</si>
  <si>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</si>
  <si>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</si>
  <si>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</si>
  <si>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</si>
  <si>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</si>
  <si>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</si>
  <si>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</si>
  <si>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</si>
  <si>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</si>
  <si>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</si>
  <si>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</si>
  <si>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</si>
  <si>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</si>
  <si>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</si>
  <si>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</si>
  <si>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</si>
  <si>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</si>
  <si>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</si>
  <si>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</si>
  <si>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</si>
  <si>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</si>
  <si>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</si>
  <si>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</si>
  <si>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</si>
  <si>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</si>
  <si>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</si>
  <si>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</si>
  <si>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</si>
  <si>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</si>
  <si>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</si>
  <si>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</si>
  <si>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</si>
  <si>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</si>
  <si>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</si>
  <si>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</si>
  <si>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</si>
  <si>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</si>
  <si>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</si>
  <si>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</si>
  <si>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</si>
  <si>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</si>
  <si>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</si>
  <si>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</si>
  <si>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</si>
  <si>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</si>
  <si>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</si>
  <si>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</si>
  <si>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</si>
  <si>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</si>
  <si>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</si>
  <si>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</si>
  <si>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</si>
  <si>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</si>
  <si>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</si>
  <si>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</si>
  <si>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</si>
  <si>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</si>
  <si>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</si>
  <si>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</si>
  <si>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</si>
  <si>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</si>
  <si>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</si>
  <si>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</si>
  <si>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</si>
  <si>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</si>
  <si>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</si>
  <si>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</si>
  <si>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</si>
  <si>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</si>
  <si>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</si>
  <si>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</si>
  <si>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</si>
  <si>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</si>
  <si>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</si>
  <si>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</si>
  <si>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</si>
  <si>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</si>
  <si>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</si>
  <si>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</si>
  <si>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</si>
  <si>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</si>
  <si>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</si>
  <si>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</si>
  <si>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</si>
  <si>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</si>
  <si>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</si>
  <si>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</si>
  <si>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</si>
  <si>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</si>
  <si>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</si>
  <si>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</si>
  <si>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</si>
  <si>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</si>
  <si>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</si>
  <si>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</si>
  <si>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</si>
  <si>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</si>
  <si>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</si>
  <si>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</si>
  <si>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</si>
  <si>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</si>
  <si>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</si>
  <si>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</si>
  <si>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</si>
  <si>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</si>
  <si>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</si>
  <si>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</si>
  <si>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</si>
  <si>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</si>
  <si>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</si>
  <si>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</si>
  <si>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</si>
  <si>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</si>
  <si>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</si>
  <si>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</si>
  <si>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</si>
  <si>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</si>
  <si>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</si>
  <si>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</si>
  <si>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</si>
  <si>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</si>
  <si>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</si>
  <si>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</si>
  <si>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</si>
  <si>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</si>
  <si>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</si>
  <si>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</si>
  <si>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</si>
  <si>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</si>
  <si>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</si>
  <si>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</si>
  <si>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</si>
  <si>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</si>
  <si>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</si>
  <si>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</si>
  <si>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</si>
  <si>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</si>
  <si>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</si>
  <si>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</si>
  <si>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</si>
  <si>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</si>
  <si>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</si>
  <si>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</si>
  <si>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</si>
  <si>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</si>
  <si>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</si>
  <si>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</si>
  <si>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</si>
  <si>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</si>
  <si>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</si>
  <si>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</si>
  <si>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</si>
  <si>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</si>
  <si>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</si>
  <si>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</si>
  <si>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</si>
  <si>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</si>
  <si>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</si>
  <si>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</si>
  <si>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</si>
  <si>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</si>
  <si>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</si>
  <si>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</si>
  <si>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</si>
  <si>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</si>
  <si>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</si>
  <si>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</si>
  <si>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</si>
  <si>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</si>
  <si>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</si>
  <si>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</si>
  <si>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</si>
  <si>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</si>
  <si>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</si>
  <si>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</si>
  <si>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</si>
  <si>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</si>
  <si>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</si>
  <si>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</si>
  <si>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</si>
  <si>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</si>
  <si>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</si>
  <si>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</si>
  <si>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</si>
  <si>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</si>
  <si>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</si>
  <si>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</si>
  <si>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</si>
  <si>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</si>
  <si>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</si>
  <si>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</si>
  <si>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</si>
  <si>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</si>
  <si>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</si>
  <si>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</si>
  <si>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</si>
  <si>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</si>
  <si>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</si>
  <si>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</si>
  <si>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</si>
  <si>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</si>
  <si>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</si>
  <si>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</si>
  <si>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</si>
  <si>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</si>
  <si>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</si>
  <si>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</si>
  <si>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</si>
  <si>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</si>
  <si>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</si>
  <si>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</si>
  <si>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</si>
  <si>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</si>
  <si>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</si>
  <si>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</si>
  <si>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</si>
  <si>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</si>
  <si>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</si>
  <si>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</si>
  <si>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</si>
  <si>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</si>
  <si>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</si>
  <si>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</si>
  <si>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</si>
  <si>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</si>
  <si>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</si>
  <si>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</si>
  <si>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</si>
  <si>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</si>
  <si>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</si>
  <si>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</si>
  <si>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</si>
  <si>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</si>
  <si>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</si>
  <si>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</si>
  <si>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</si>
  <si>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</si>
  <si>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</si>
  <si>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</si>
  <si>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</si>
  <si>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</si>
  <si>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</si>
  <si>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</si>
  <si>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</si>
  <si>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</si>
  <si>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</si>
  <si>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</si>
  <si>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</si>
  <si>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</si>
  <si>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</si>
  <si>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</si>
  <si>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</si>
  <si>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</si>
  <si>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</si>
  <si>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</si>
  <si>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</si>
  <si>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</si>
  <si>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</si>
  <si>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</si>
  <si>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</si>
  <si>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</si>
  <si>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</si>
  <si>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</si>
  <si>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</si>
  <si>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</si>
  <si>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</si>
  <si>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</si>
  <si>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</si>
  <si>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</si>
  <si>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</si>
  <si>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</si>
  <si>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</si>
  <si>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</si>
  <si>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</si>
  <si>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</si>
  <si>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</si>
  <si>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</si>
  <si>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</si>
  <si>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</si>
  <si>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</si>
  <si>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</si>
  <si>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</si>
  <si>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</si>
  <si>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</si>
  <si>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</si>
  <si>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</si>
  <si>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</si>
  <si>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</si>
  <si>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</si>
  <si>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</si>
  <si>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</si>
  <si>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</si>
  <si>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</si>
  <si>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</si>
  <si>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</si>
  <si>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</si>
  <si>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</si>
  <si>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</si>
  <si>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</si>
  <si>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</si>
  <si>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</si>
  <si>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</si>
  <si>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</si>
  <si>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</si>
  <si>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</si>
  <si>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</si>
  <si>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</si>
  <si>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</si>
  <si>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</si>
  <si>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</si>
  <si>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</si>
  <si>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</si>
  <si>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</si>
  <si>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</si>
  <si>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</si>
  <si>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</si>
  <si>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</si>
  <si>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</si>
  <si>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</si>
  <si>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</si>
  <si>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</si>
  <si>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</si>
  <si>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</si>
  <si>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</si>
  <si>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</si>
  <si>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</si>
  <si>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</si>
  <si>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</si>
  <si>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</si>
  <si>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</si>
  <si>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</si>
  <si>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</si>
  <si>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</si>
  <si>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</si>
  <si>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</si>
  <si>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</si>
  <si>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</si>
  <si>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</si>
  <si>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</si>
  <si>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</si>
  <si>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</si>
  <si>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</si>
  <si>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</si>
  <si>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</si>
  <si>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</si>
  <si>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</si>
  <si>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</si>
  <si>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</si>
  <si>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</si>
  <si>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</si>
  <si>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</si>
  <si>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</si>
  <si>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</si>
  <si>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</si>
  <si>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</si>
  <si>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</si>
  <si>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</si>
  <si>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</si>
  <si>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</si>
  <si>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</si>
  <si>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</si>
  <si>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</si>
  <si>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</si>
  <si>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</si>
  <si>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</si>
  <si>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</si>
  <si>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</si>
  <si>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</si>
  <si>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</si>
  <si>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</si>
  <si>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</si>
  <si>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</si>
  <si>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</si>
  <si>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</si>
  <si>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</si>
  <si>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</si>
  <si>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</si>
  <si>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</si>
  <si>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</si>
  <si>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</si>
  <si>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</si>
  <si>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</si>
  <si>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</si>
  <si>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</si>
  <si>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</si>
  <si>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</si>
  <si>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</si>
  <si>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</si>
  <si>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</si>
  <si>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</si>
  <si>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</si>
  <si>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</si>
  <si>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</si>
  <si>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</si>
  <si>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</si>
  <si>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</si>
  <si>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</si>
  <si>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</si>
  <si>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</si>
  <si>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</si>
  <si>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</si>
  <si>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</si>
  <si>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</si>
  <si>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</si>
  <si>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</si>
  <si>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</si>
  <si>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</si>
  <si>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</si>
  <si>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</si>
  <si>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</si>
  <si>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</si>
  <si>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</si>
  <si>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</si>
  <si>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</si>
  <si>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</si>
  <si>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</si>
  <si>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</si>
  <si>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</si>
  <si>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</si>
  <si>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</si>
  <si>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</si>
  <si>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</si>
  <si>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</si>
  <si>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</si>
  <si>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</si>
  <si>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</si>
  <si>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</si>
  <si>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</si>
  <si>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</si>
  <si>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</si>
  <si>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</si>
  <si>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</si>
  <si>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</si>
  <si>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</si>
  <si>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</si>
  <si>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</si>
  <si>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</si>
  <si>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</si>
  <si>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</si>
  <si>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</si>
  <si>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</si>
  <si>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</si>
  <si>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</si>
  <si>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</si>
  <si>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</si>
  <si>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</si>
  <si>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</si>
  <si>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</si>
  <si>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</si>
  <si>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</si>
  <si>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</si>
  <si>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</si>
  <si>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</si>
  <si>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</si>
  <si>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</si>
  <si>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</si>
  <si>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</si>
  <si>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</si>
  <si>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</si>
  <si>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</si>
  <si>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</si>
  <si>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</si>
  <si>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</si>
  <si>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</si>
  <si>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</si>
  <si>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</si>
  <si>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</si>
  <si>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</si>
  <si>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</si>
  <si>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</si>
  <si>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</si>
  <si>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</si>
  <si>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</si>
  <si>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</si>
  <si>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</si>
  <si>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</si>
  <si>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</si>
  <si>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</si>
  <si>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</si>
  <si>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</si>
  <si>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</si>
  <si>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</si>
  <si>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</si>
  <si>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</si>
  <si>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</si>
  <si>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</si>
  <si>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</si>
  <si>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</si>
  <si>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</si>
  <si>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</si>
  <si>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</si>
  <si>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</si>
  <si>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</si>
  <si>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</si>
  <si>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</si>
  <si>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</si>
  <si>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</si>
  <si>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</si>
  <si>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</si>
  <si>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</si>
  <si>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</si>
  <si>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</si>
  <si>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</si>
  <si>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</si>
  <si>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</si>
  <si>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</si>
  <si>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</si>
  <si>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</si>
  <si>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</si>
  <si>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</si>
  <si>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</si>
  <si>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</si>
  <si>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</si>
  <si>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</si>
  <si>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</si>
  <si>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</si>
  <si>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</si>
  <si>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</si>
  <si>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</si>
  <si>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</si>
  <si>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</si>
  <si>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</si>
  <si>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</si>
  <si>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</si>
  <si>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</si>
  <si>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</si>
  <si>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</si>
  <si>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</si>
  <si>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</si>
  <si>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</si>
  <si>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</si>
  <si>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</si>
  <si>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</si>
  <si>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</si>
  <si>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</si>
  <si>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</si>
  <si>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</si>
  <si>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</si>
  <si>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</si>
  <si>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</si>
  <si>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</si>
  <si>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</si>
  <si>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</si>
  <si>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</si>
  <si>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</si>
  <si>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</si>
  <si>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</si>
  <si>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</si>
  <si>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</si>
  <si>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</si>
  <si>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</si>
  <si>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</si>
  <si>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</si>
  <si>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</si>
  <si>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</si>
  <si>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</si>
  <si>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</si>
  <si>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</si>
  <si>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</si>
  <si>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</si>
  <si>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</si>
  <si>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</si>
  <si>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</si>
  <si>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</si>
  <si>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</si>
  <si>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</si>
  <si>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</si>
  <si>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</si>
  <si>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</si>
  <si>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</si>
  <si>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</si>
  <si>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</si>
  <si>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</si>
  <si>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</si>
  <si>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</si>
  <si>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</si>
  <si>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</si>
  <si>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</si>
  <si>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</si>
  <si>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</si>
  <si>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</si>
  <si>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</si>
  <si>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</si>
  <si>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</si>
  <si>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</si>
  <si>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</si>
  <si>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</si>
  <si>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</si>
  <si>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</si>
  <si>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</si>
  <si>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</si>
  <si>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</si>
  <si>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</si>
  <si>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</si>
  <si>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</si>
  <si>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</si>
  <si>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</si>
  <si>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</si>
  <si>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</si>
  <si>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</si>
  <si>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</si>
  <si>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</si>
  <si>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</si>
  <si>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</si>
  <si>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</si>
  <si>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</si>
  <si>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</si>
  <si>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</si>
  <si>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</si>
  <si>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</si>
  <si>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</si>
  <si>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</si>
  <si>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</si>
  <si>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</si>
  <si>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</si>
  <si>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</si>
  <si>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</si>
  <si>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</si>
  <si>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</si>
  <si>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</si>
  <si>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</si>
  <si>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</si>
  <si>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</si>
  <si>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</si>
  <si>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</si>
  <si>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</si>
  <si>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</si>
  <si>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</si>
  <si>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</si>
  <si>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</si>
  <si>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</si>
  <si>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</si>
  <si>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</si>
  <si>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</si>
  <si>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</si>
  <si>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</si>
  <si>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</si>
  <si>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</si>
  <si>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</si>
  <si>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</si>
  <si>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</si>
  <si>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</si>
  <si>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</si>
  <si>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</si>
  <si>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</si>
  <si>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</si>
  <si>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</si>
  <si>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</si>
  <si>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</si>
  <si>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</si>
  <si>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</si>
  <si>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</si>
  <si>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</si>
  <si>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</si>
  <si>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</si>
  <si>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</si>
  <si>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</si>
  <si>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</si>
  <si>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</si>
  <si>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</si>
  <si>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</si>
  <si>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</si>
  <si>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</si>
  <si>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</si>
  <si>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</si>
  <si>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</si>
  <si>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</si>
  <si>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</si>
  <si>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</si>
  <si>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</si>
  <si>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</si>
  <si>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</si>
  <si>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</si>
  <si>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</si>
  <si>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</si>
  <si>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</si>
  <si>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</si>
  <si>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</si>
  <si>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</si>
  <si>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</si>
  <si>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</si>
  <si>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</si>
  <si>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</si>
  <si>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</si>
  <si>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</si>
  <si>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</si>
  <si>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</si>
  <si>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</si>
  <si>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</si>
  <si>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</si>
  <si>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</si>
  <si>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</si>
  <si>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</si>
  <si>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</si>
  <si>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</si>
  <si>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</si>
  <si>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</si>
  <si>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</si>
  <si>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</si>
  <si>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</si>
  <si>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</si>
  <si>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</si>
  <si>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</si>
  <si>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</si>
  <si>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</si>
  <si>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</si>
  <si>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</si>
  <si>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</si>
  <si>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</si>
  <si>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</si>
  <si>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</si>
  <si>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</si>
  <si>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</si>
  <si>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</si>
  <si>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</si>
  <si>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</si>
  <si>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</si>
  <si>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</si>
  <si>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</si>
  <si>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</si>
  <si>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</si>
  <si>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</si>
  <si>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</si>
  <si>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</si>
  <si>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</si>
  <si>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</si>
  <si>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</si>
  <si>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</si>
  <si>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</si>
  <si>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</si>
  <si>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</si>
  <si>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</si>
  <si>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</si>
  <si>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</si>
  <si>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</si>
  <si>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</si>
  <si>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</si>
  <si>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</si>
  <si>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</si>
  <si>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</si>
  <si>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</si>
  <si>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</si>
  <si>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</si>
  <si>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</si>
  <si>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</si>
  <si>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</si>
  <si>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</si>
  <si>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</si>
  <si>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</si>
  <si>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</si>
  <si>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</si>
  <si>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</si>
  <si>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</si>
  <si>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</si>
  <si>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</si>
  <si>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</si>
  <si>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</si>
  <si>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</si>
  <si>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</si>
  <si>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</si>
  <si>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</si>
  <si>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</si>
  <si>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</si>
  <si>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</si>
  <si>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</si>
  <si>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</si>
  <si>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</si>
  <si>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</si>
  <si>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</si>
  <si>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</si>
  <si>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</si>
  <si>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</si>
  <si>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</si>
  <si>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</si>
  <si>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</si>
  <si>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</si>
  <si>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</si>
  <si>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</si>
  <si>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</si>
  <si>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</si>
  <si>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</si>
  <si>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</si>
  <si>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</si>
  <si>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</si>
  <si>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</si>
  <si>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</si>
  <si>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</si>
  <si>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</si>
  <si>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</si>
  <si>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</si>
  <si>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</si>
  <si>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</si>
  <si>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</si>
  <si>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</si>
  <si>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</si>
  <si>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</si>
  <si>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</si>
  <si>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</si>
  <si>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</si>
  <si>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</si>
  <si>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</si>
  <si>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</si>
  <si>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</si>
  <si>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</si>
  <si>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</si>
  <si>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</si>
  <si>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</si>
  <si>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</si>
  <si>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</si>
  <si>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</si>
  <si>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</si>
  <si>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</si>
  <si>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</si>
  <si>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</si>
  <si>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</si>
  <si>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</si>
  <si>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</si>
  <si>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</si>
  <si>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</si>
  <si>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</si>
  <si>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</si>
  <si>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</si>
  <si>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</si>
  <si>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</si>
  <si>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</si>
  <si>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</si>
  <si>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</si>
  <si>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</si>
  <si>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</si>
  <si>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</si>
  <si>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</si>
  <si>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</si>
  <si>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</si>
  <si>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</si>
  <si>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</si>
  <si>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</si>
  <si>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</si>
  <si>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</si>
  <si>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</si>
  <si>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</si>
  <si>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</si>
  <si>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</si>
  <si>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</si>
  <si>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</si>
  <si>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</si>
  <si>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</si>
  <si>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</si>
  <si>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</si>
  <si>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</si>
  <si>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</si>
  <si>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</si>
  <si>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</si>
  <si>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</si>
  <si>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</si>
  <si>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</si>
  <si>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</si>
  <si>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</si>
  <si>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</si>
  <si>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</si>
  <si>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</si>
  <si>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</si>
  <si>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</si>
  <si>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</si>
  <si>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</si>
  <si>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</si>
  <si>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</si>
  <si>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</si>
  <si>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</si>
  <si>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</si>
  <si>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</si>
  <si>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</si>
  <si>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</si>
  <si>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</si>
  <si>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</si>
  <si>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</si>
  <si>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</si>
  <si>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</si>
  <si>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</si>
  <si>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</si>
  <si>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</si>
  <si>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</si>
  <si>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</si>
  <si>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</si>
  <si>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</si>
  <si>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</si>
  <si>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</si>
  <si>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</si>
  <si>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</si>
  <si>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</si>
  <si>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</si>
  <si>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</si>
  <si>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</si>
  <si>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</si>
  <si>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</si>
  <si>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</si>
  <si>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</si>
  <si>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</si>
  <si>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</si>
  <si>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</si>
  <si>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</si>
  <si>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</si>
  <si>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</si>
  <si>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</si>
  <si>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</si>
  <si>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</si>
  <si>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</si>
  <si>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</si>
  <si>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</si>
  <si>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</si>
  <si>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</si>
  <si>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</si>
  <si>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</si>
  <si>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</si>
  <si>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</si>
  <si>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</si>
  <si>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</si>
  <si>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</si>
  <si>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</si>
  <si>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</si>
  <si>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</si>
  <si>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</si>
  <si>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</si>
  <si>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</si>
  <si>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</si>
  <si>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</si>
  <si>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</si>
  <si>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</si>
  <si>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</si>
  <si>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</si>
  <si>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</si>
  <si>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</si>
  <si>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</si>
  <si>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</si>
  <si>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</si>
  <si>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</si>
  <si>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</si>
  <si>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</si>
  <si>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</si>
  <si>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</si>
  <si>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</si>
  <si>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</si>
  <si>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</si>
  <si>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</si>
  <si>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</si>
  <si>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</si>
  <si>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</si>
  <si>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</si>
  <si>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</si>
  <si>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</si>
  <si>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</si>
  <si>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</si>
  <si>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</si>
  <si>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</si>
  <si>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</si>
  <si>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</si>
  <si>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</si>
  <si>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</si>
  <si>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</si>
  <si>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</si>
  <si>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</si>
  <si>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</si>
  <si>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</si>
  <si>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</si>
  <si>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</si>
  <si>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</si>
  <si>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</si>
  <si>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</si>
  <si>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</si>
  <si>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</si>
  <si>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</si>
  <si>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</si>
  <si>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</si>
  <si>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</si>
  <si>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</si>
  <si>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</si>
  <si>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</si>
  <si>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</si>
  <si>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</si>
  <si>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</si>
  <si>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</si>
  <si>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</si>
  <si>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</si>
  <si>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</si>
  <si>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</si>
  <si>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</si>
  <si>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</si>
  <si>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</si>
  <si>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</si>
  <si>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</si>
  <si>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</si>
  <si>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</si>
  <si>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</si>
  <si>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</si>
  <si>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</si>
  <si>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</si>
  <si>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</si>
  <si>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</si>
  <si>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</si>
  <si>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</si>
  <si>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</si>
  <si>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</si>
  <si>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</si>
  <si>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</si>
  <si>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</si>
  <si>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</si>
  <si>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</si>
  <si>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</si>
  <si>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</si>
  <si>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</si>
  <si>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</si>
  <si>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</si>
  <si>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</si>
  <si>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</si>
  <si>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</si>
  <si>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</si>
  <si>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</si>
  <si>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</si>
  <si>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</si>
  <si>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</si>
  <si>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</si>
  <si>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</si>
  <si>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</si>
  <si>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</si>
  <si>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</si>
  <si>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</si>
  <si>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</si>
  <si>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</si>
  <si>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</si>
  <si>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</si>
  <si>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</si>
  <si>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</si>
  <si>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</si>
  <si>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</si>
  <si>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</si>
  <si>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</si>
  <si>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</si>
  <si>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</si>
  <si>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</si>
  <si>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</si>
  <si>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</si>
  <si>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</si>
  <si>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</si>
  <si>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</si>
  <si>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</si>
  <si>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</si>
  <si>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</si>
  <si>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</si>
  <si>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</si>
  <si>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</si>
  <si>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</si>
  <si>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</si>
  <si>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</si>
  <si>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</si>
  <si>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</si>
  <si>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</si>
  <si>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</si>
  <si>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</si>
  <si>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</si>
  <si>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</si>
  <si>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</si>
  <si>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</si>
  <si>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</si>
  <si>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</si>
  <si>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</si>
  <si>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</si>
  <si>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</si>
  <si>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</si>
  <si>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</si>
  <si>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</si>
  <si>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</si>
  <si>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</si>
  <si>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</si>
  <si>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</si>
  <si>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</si>
  <si>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</si>
  <si>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</si>
  <si>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</si>
  <si>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</si>
  <si>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</si>
  <si>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</si>
  <si>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</si>
  <si>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</si>
  <si>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</si>
  <si>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</si>
  <si>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</si>
  <si>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</si>
  <si>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</si>
  <si>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</si>
  <si>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</si>
  <si>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</si>
  <si>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</si>
  <si>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</si>
  <si>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</si>
  <si>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</si>
  <si>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</si>
  <si>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</si>
  <si>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</si>
  <si>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</si>
  <si>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</si>
  <si>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</si>
  <si>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</si>
  <si>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</si>
  <si>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</si>
  <si>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</si>
  <si>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</si>
  <si>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</si>
  <si>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</si>
  <si>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</si>
  <si>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</si>
  <si>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</si>
  <si>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</si>
  <si>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</si>
  <si>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</si>
  <si>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</si>
  <si>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</si>
  <si>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</si>
  <si>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</si>
  <si>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</si>
  <si>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</si>
  <si>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</si>
  <si>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</si>
  <si>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</si>
  <si>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</si>
  <si>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</si>
  <si>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</si>
  <si>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</si>
  <si>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</si>
  <si>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</si>
  <si>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</si>
  <si>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</si>
  <si>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</si>
  <si>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</si>
  <si>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</si>
  <si>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</si>
  <si>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</si>
  <si>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</si>
  <si>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</si>
  <si>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</si>
  <si>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</si>
  <si>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</si>
  <si>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</si>
  <si>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</si>
  <si>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</si>
  <si>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</si>
  <si>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</si>
  <si>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</si>
  <si>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</si>
  <si>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</si>
  <si>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</si>
  <si>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</si>
  <si>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</si>
  <si>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</si>
  <si>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</si>
  <si>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</si>
  <si>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</si>
  <si>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</si>
  <si>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</si>
  <si>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</si>
  <si>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</si>
  <si>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</si>
  <si>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</si>
  <si>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</si>
  <si>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</si>
  <si>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</si>
  <si>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</si>
  <si>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</si>
  <si>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</si>
  <si>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</si>
  <si>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</si>
  <si>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</si>
  <si>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</si>
  <si>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</si>
  <si>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</si>
  <si>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</si>
  <si>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</si>
  <si>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</si>
  <si>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</si>
  <si>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</si>
  <si>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</si>
  <si>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</si>
  <si>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</si>
  <si>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</si>
  <si>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</si>
  <si>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</si>
  <si>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</si>
  <si>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</si>
  <si>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</si>
  <si>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</si>
  <si>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</si>
  <si>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</si>
  <si>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</si>
  <si>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</si>
  <si>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</si>
  <si>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</si>
  <si>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</si>
  <si>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</si>
  <si>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</si>
  <si>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</si>
  <si>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</si>
  <si>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</si>
  <si>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</si>
  <si>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</si>
  <si>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</si>
  <si>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</si>
  <si>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</si>
  <si>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</si>
  <si>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</si>
  <si>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</si>
  <si>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</si>
  <si>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</si>
  <si>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</si>
  <si>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</si>
  <si>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</si>
  <si>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</si>
  <si>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</si>
  <si>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</si>
  <si>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</si>
  <si>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</si>
  <si>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</si>
  <si>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</si>
  <si>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</si>
  <si>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</si>
  <si>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</si>
  <si>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</si>
  <si>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</si>
  <si>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</si>
  <si>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</si>
  <si>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</si>
  <si>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</si>
  <si>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</si>
  <si>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</si>
  <si>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</si>
  <si>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</si>
  <si>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</si>
  <si>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</si>
  <si>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</si>
  <si>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</si>
  <si>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</si>
  <si>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</si>
  <si>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</si>
  <si>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</si>
  <si>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</si>
  <si>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</si>
  <si>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</si>
  <si>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</si>
  <si>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</si>
  <si>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</si>
  <si>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</si>
  <si>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</si>
  <si>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</si>
  <si>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</si>
  <si>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</si>
  <si>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</si>
  <si>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</si>
  <si>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</si>
  <si>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</si>
  <si>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</si>
  <si>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</si>
  <si>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</si>
  <si>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</si>
  <si>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</si>
  <si>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</si>
  <si>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</si>
  <si>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</si>
  <si>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</si>
  <si>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</si>
  <si>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</si>
  <si>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</si>
  <si>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</si>
  <si>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</si>
  <si>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</si>
  <si>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</si>
  <si>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</si>
  <si>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</si>
  <si>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</si>
  <si>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</si>
  <si>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</si>
  <si>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</si>
  <si>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</si>
  <si>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</si>
  <si>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</si>
  <si>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</si>
  <si>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</si>
  <si>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</si>
  <si>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</si>
  <si>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</si>
  <si>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</si>
  <si>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</si>
  <si>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</si>
  <si>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</si>
  <si>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</si>
  <si>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</si>
  <si>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</si>
  <si>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</si>
  <si>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</si>
  <si>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</si>
  <si>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</si>
  <si>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</si>
  <si>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</si>
  <si>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</si>
  <si>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</si>
  <si>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</si>
  <si>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</si>
  <si>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</si>
  <si>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</si>
  <si>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</si>
  <si>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</si>
  <si>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</si>
  <si>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</si>
  <si>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</si>
  <si>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</si>
  <si>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</si>
  <si>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</si>
  <si>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</si>
  <si>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</si>
  <si>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</si>
  <si>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</si>
  <si>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</si>
  <si>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</si>
  <si>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</si>
  <si>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</si>
  <si>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</si>
  <si>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</si>
  <si>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</si>
  <si>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</si>
  <si>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</si>
  <si>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</si>
  <si>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</si>
  <si>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</si>
  <si>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</si>
  <si>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</si>
  <si>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</si>
  <si>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</si>
  <si>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</si>
  <si>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</si>
  <si>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</si>
  <si>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</si>
  <si>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</si>
  <si>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</si>
  <si>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</si>
  <si>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</si>
  <si>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</si>
  <si>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</si>
  <si>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</si>
  <si>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</si>
  <si>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</si>
  <si>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</si>
  <si>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</si>
  <si>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</si>
  <si>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</si>
  <si>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</si>
  <si>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</si>
  <si>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</si>
  <si>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</si>
  <si>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</si>
  <si>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</si>
  <si>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</si>
  <si>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</si>
  <si>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</si>
  <si>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</si>
  <si>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</si>
  <si>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</si>
  <si>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</si>
  <si>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</si>
  <si>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</si>
  <si>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</si>
  <si>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</si>
  <si>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</si>
  <si>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</si>
  <si>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</si>
  <si>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</si>
  <si>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</si>
  <si>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</si>
  <si>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</si>
  <si>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</si>
  <si>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</si>
  <si>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</si>
  <si>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</si>
  <si>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</si>
  <si>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</si>
  <si>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</si>
  <si>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</si>
  <si>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</si>
  <si>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</si>
  <si>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</si>
  <si>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</si>
  <si>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</si>
  <si>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</si>
  <si>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</si>
  <si>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</si>
  <si>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</si>
  <si>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</si>
  <si>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</si>
  <si>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</si>
  <si>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</si>
  <si>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</si>
  <si>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</si>
  <si>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</si>
  <si>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</si>
  <si>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</si>
  <si>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</si>
  <si>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</si>
  <si>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</si>
  <si>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</si>
  <si>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</si>
  <si>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</si>
  <si>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</si>
  <si>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</si>
  <si>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</si>
  <si>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</si>
  <si>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</si>
  <si>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</si>
  <si>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</si>
  <si>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</si>
  <si>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</si>
  <si>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</si>
  <si>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</si>
  <si>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</si>
  <si>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</si>
  <si>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</si>
  <si>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</si>
  <si>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</si>
  <si>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</si>
  <si>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</si>
  <si>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</si>
  <si>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</si>
  <si>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</si>
  <si>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</si>
  <si>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</si>
  <si>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</si>
  <si>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</si>
  <si>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</si>
  <si>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</si>
  <si>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</si>
  <si>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</si>
  <si>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</si>
  <si>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</si>
  <si>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</si>
  <si>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</si>
  <si>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</si>
  <si>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</si>
  <si>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</si>
  <si>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</si>
  <si>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</si>
  <si>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</si>
  <si>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</si>
  <si>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</si>
  <si>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</si>
  <si>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</si>
  <si>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</si>
  <si>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</si>
  <si>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</si>
  <si>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</si>
  <si>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</si>
  <si>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</si>
  <si>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</si>
  <si>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</si>
  <si>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</si>
  <si>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</si>
  <si>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</si>
  <si>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</si>
  <si>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</si>
  <si>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</si>
  <si>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</si>
  <si>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</si>
  <si>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</si>
  <si>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</si>
  <si>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</si>
  <si>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</si>
  <si>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</si>
  <si>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</si>
  <si>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</si>
  <si>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</si>
  <si>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</si>
  <si>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</si>
  <si>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</si>
  <si>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</si>
  <si>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</si>
  <si>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</si>
  <si>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</si>
  <si>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</si>
  <si>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</si>
  <si>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</si>
  <si>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</si>
  <si>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</si>
  <si>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</si>
  <si>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</si>
  <si>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</si>
  <si>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</si>
  <si>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</si>
  <si>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</si>
  <si>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</si>
  <si>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</si>
  <si>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</si>
  <si>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</si>
  <si>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</si>
  <si>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</si>
  <si>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</si>
  <si>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</si>
  <si>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</si>
  <si>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</si>
  <si>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</si>
  <si>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</si>
  <si>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</si>
  <si>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</si>
  <si>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</si>
  <si>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</si>
  <si>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</si>
  <si>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</si>
  <si>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</si>
  <si>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</si>
  <si>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</si>
  <si>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</si>
  <si>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</si>
  <si>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</si>
  <si>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</si>
  <si>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</si>
  <si>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</si>
  <si>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</si>
  <si>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</si>
  <si>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</si>
  <si>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</si>
  <si>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</si>
  <si>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</si>
  <si>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</si>
  <si>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</si>
  <si>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</si>
  <si>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</si>
  <si>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</si>
  <si>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</si>
  <si>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</si>
  <si>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</si>
  <si>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</si>
  <si>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</si>
  <si>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</si>
  <si>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</si>
  <si>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</si>
  <si>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</si>
  <si>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</si>
  <si>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</si>
  <si>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</si>
  <si>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</si>
  <si>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</si>
  <si>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</si>
  <si>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</si>
  <si>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</si>
  <si>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</si>
  <si>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</si>
  <si>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</si>
  <si>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</si>
  <si>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</si>
  <si>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</si>
  <si>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</si>
  <si>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</si>
  <si>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</si>
  <si>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</si>
  <si>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</si>
  <si>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</si>
  <si>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</si>
  <si>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</si>
  <si>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</si>
  <si>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</si>
  <si>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</si>
  <si>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</si>
  <si>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</si>
  <si>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</si>
  <si>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</si>
  <si>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</si>
  <si>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</si>
  <si>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</si>
  <si>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</si>
  <si>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</si>
  <si>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</si>
  <si>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</si>
  <si>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</si>
  <si>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</si>
  <si>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</si>
  <si>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</si>
  <si>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</si>
  <si>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</si>
  <si>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</si>
  <si>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</si>
  <si>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</si>
  <si>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</si>
  <si>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</si>
  <si>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</si>
  <si>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</si>
  <si>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</si>
  <si>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</si>
  <si>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</si>
  <si>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</si>
  <si>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</si>
  <si>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</si>
  <si>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</si>
  <si>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</si>
  <si>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</si>
  <si>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</si>
  <si>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</si>
  <si>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</si>
  <si>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</si>
  <si>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</si>
  <si>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</si>
  <si>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</si>
  <si>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</si>
  <si>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</si>
  <si>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</si>
  <si>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</si>
  <si>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</si>
  <si>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</si>
  <si>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</si>
  <si>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</si>
  <si>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</si>
  <si>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</si>
  <si>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</si>
  <si>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</si>
  <si>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</si>
  <si>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</si>
  <si>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</si>
  <si>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</si>
  <si>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</si>
  <si>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</si>
  <si>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</si>
  <si>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</si>
  <si>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</si>
  <si>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</si>
  <si>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</si>
  <si>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</si>
  <si>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</si>
  <si>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</si>
  <si>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</si>
  <si>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</si>
  <si>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</si>
  <si>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</si>
  <si>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</si>
  <si>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</si>
  <si>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</si>
  <si>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</si>
  <si>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</si>
  <si>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</si>
  <si>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</si>
  <si>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</si>
  <si>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</si>
  <si>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</si>
  <si>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</si>
  <si>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</si>
  <si>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</si>
  <si>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</si>
  <si>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</si>
  <si>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</si>
  <si>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</si>
  <si>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</si>
  <si>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</si>
  <si>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</si>
  <si>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</si>
  <si>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</si>
  <si>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</si>
  <si>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</si>
  <si>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</si>
  <si>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</si>
  <si>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</si>
  <si>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</si>
  <si>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</si>
  <si>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</si>
  <si>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</si>
  <si>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</si>
  <si>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</si>
  <si>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</si>
  <si>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</si>
  <si>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</si>
  <si>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</si>
  <si>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</si>
  <si>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</si>
  <si>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</si>
  <si>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</si>
  <si>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</si>
  <si>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</si>
  <si>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</si>
  <si>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</si>
  <si>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</si>
  <si>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</si>
  <si>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</si>
  <si>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</si>
  <si>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</si>
  <si>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</si>
  <si>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</si>
  <si>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</si>
  <si>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</si>
  <si>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</si>
  <si>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</si>
  <si>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</si>
  <si>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</si>
  <si>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</si>
  <si>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</si>
  <si>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</si>
  <si>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</si>
  <si>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</si>
  <si>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</si>
  <si>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</si>
  <si>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</si>
  <si>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</si>
  <si>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</si>
  <si>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</si>
  <si>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</si>
  <si>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</si>
  <si>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</si>
  <si>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</si>
  <si>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</si>
  <si>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</si>
  <si>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</si>
  <si>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</si>
  <si>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</si>
  <si>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</si>
  <si>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</si>
  <si>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</si>
  <si>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</si>
  <si>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</si>
  <si>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</si>
  <si>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</si>
  <si>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</si>
  <si>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</si>
  <si>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</si>
  <si>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</si>
  <si>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</si>
  <si>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</si>
  <si>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</si>
  <si>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</si>
  <si>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</si>
  <si>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</si>
  <si>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</si>
  <si>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</si>
  <si>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</si>
  <si>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</si>
  <si>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</si>
  <si>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</si>
  <si>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</si>
  <si>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</si>
  <si>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</si>
  <si>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</si>
  <si>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</si>
  <si>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</si>
  <si>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</si>
  <si>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</si>
  <si>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</si>
  <si>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</si>
  <si>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</si>
  <si>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</si>
  <si>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</si>
  <si>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</si>
  <si>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</si>
  <si>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</si>
  <si>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</si>
  <si>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</si>
  <si>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</si>
  <si>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</si>
  <si>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</si>
  <si>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</si>
  <si>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</si>
  <si>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</si>
  <si>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</si>
  <si>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</si>
  <si>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</si>
  <si>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</si>
  <si>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</si>
  <si>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</si>
  <si>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</si>
  <si>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</si>
  <si>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</si>
  <si>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</si>
  <si>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</si>
  <si>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</si>
  <si>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</si>
  <si>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</si>
  <si>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</si>
  <si>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</si>
  <si>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</si>
  <si>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</si>
  <si>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</si>
  <si>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</si>
  <si>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</si>
  <si>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</si>
  <si>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</si>
  <si>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</si>
  <si>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</si>
  <si>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</si>
  <si>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</si>
  <si>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</si>
  <si>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</si>
  <si>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</si>
  <si>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</si>
  <si>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</si>
  <si>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</si>
  <si>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</si>
  <si>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</si>
  <si>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</si>
  <si>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</si>
  <si>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</si>
  <si>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</si>
  <si>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</si>
  <si>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</si>
  <si>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</si>
  <si>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</si>
  <si>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</si>
  <si>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</si>
  <si>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</si>
  <si>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</si>
  <si>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</si>
  <si>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</si>
  <si>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</si>
  <si>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</si>
  <si>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</si>
  <si>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</si>
  <si>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</si>
  <si>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</si>
  <si>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</si>
  <si>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</si>
  <si>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</si>
  <si>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</si>
  <si>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</si>
  <si>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</si>
  <si>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</si>
  <si>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</si>
  <si>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</si>
  <si>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</si>
  <si>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</si>
  <si>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</si>
  <si>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</si>
  <si>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</si>
  <si>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</si>
  <si>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</si>
  <si>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</si>
  <si>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</si>
  <si>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</si>
  <si>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</si>
  <si>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</si>
  <si>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</si>
  <si>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</si>
  <si>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</si>
  <si>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</si>
  <si>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</si>
  <si>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</si>
  <si>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</si>
  <si>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</si>
  <si>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</si>
  <si>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</si>
  <si>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</si>
  <si>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</si>
  <si>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</si>
  <si>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</si>
  <si>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</si>
  <si>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</si>
  <si>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</si>
  <si>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</si>
  <si>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</si>
  <si>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</si>
  <si>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</si>
  <si>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</si>
  <si>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</si>
  <si>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</si>
  <si>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</si>
  <si>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</si>
  <si>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</si>
  <si>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</si>
  <si>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</si>
  <si>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</si>
  <si>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</si>
  <si>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</si>
  <si>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</si>
  <si>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</si>
  <si>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</si>
  <si>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</si>
  <si>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</si>
  <si>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</si>
  <si>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</si>
  <si>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</si>
  <si>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</si>
  <si>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</si>
  <si>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</si>
  <si>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</si>
  <si>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</si>
  <si>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</si>
  <si>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</si>
  <si>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</si>
  <si>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</si>
  <si>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</si>
  <si>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</si>
  <si>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</si>
  <si>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</si>
  <si>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</si>
  <si>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</si>
  <si>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</si>
  <si>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</si>
  <si>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</si>
  <si>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</si>
  <si>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</si>
  <si>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</si>
  <si>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</si>
  <si>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</si>
  <si>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</si>
  <si>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</si>
  <si>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</si>
  <si>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</si>
  <si>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</si>
  <si>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</si>
  <si>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</si>
  <si>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</si>
  <si>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</si>
  <si>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</si>
  <si>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</si>
  <si>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</si>
  <si>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</si>
  <si>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</si>
  <si>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</si>
  <si>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</si>
  <si>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</si>
  <si>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</si>
  <si>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</si>
  <si>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</si>
  <si>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</si>
  <si>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</si>
  <si>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</si>
  <si>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</si>
  <si>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</si>
  <si>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</si>
  <si>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</si>
  <si>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</si>
  <si>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</si>
  <si>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</si>
  <si>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</si>
  <si>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</si>
  <si>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</si>
  <si>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</si>
  <si>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</si>
  <si>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</si>
  <si>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</si>
  <si>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</si>
  <si>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</si>
  <si>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</si>
  <si>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</si>
  <si>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</si>
  <si>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</si>
  <si>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</si>
  <si>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</si>
  <si>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</si>
  <si>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</si>
  <si>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</si>
  <si>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</si>
  <si>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</si>
  <si>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</si>
  <si>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</si>
  <si>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</si>
  <si>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</si>
  <si>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</si>
  <si>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</si>
  <si>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</si>
  <si>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</si>
  <si>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</si>
  <si>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</si>
  <si>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</si>
  <si>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</si>
  <si>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</si>
  <si>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</si>
  <si>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</si>
  <si>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</si>
  <si>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</si>
  <si>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</si>
  <si>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</si>
  <si>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</si>
  <si>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</si>
  <si>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</si>
  <si>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</si>
  <si>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</si>
  <si>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</si>
  <si>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</si>
  <si>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</si>
  <si>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</si>
  <si>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</si>
  <si>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</si>
  <si>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</si>
  <si>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</si>
  <si>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</si>
  <si>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</si>
  <si>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</si>
  <si>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</si>
  <si>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</si>
  <si>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</si>
  <si>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</si>
  <si>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</si>
  <si>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</si>
  <si>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</si>
  <si>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</si>
  <si>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</si>
  <si>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</si>
  <si>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</si>
  <si>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</si>
  <si>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</si>
  <si>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</si>
  <si>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</si>
  <si>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</si>
  <si>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</si>
  <si>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</si>
  <si>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</si>
  <si>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</si>
  <si>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</si>
  <si>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</si>
  <si>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</si>
  <si>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</si>
  <si>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</si>
  <si>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</si>
  <si>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</si>
  <si>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</si>
  <si>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</si>
  <si>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</si>
  <si>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</si>
  <si>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</si>
  <si>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</si>
  <si>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</si>
  <si>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</si>
  <si>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</si>
  <si>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</si>
  <si>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</si>
  <si>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</si>
  <si>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</si>
  <si>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</si>
  <si>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</si>
  <si>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</si>
  <si>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</si>
  <si>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</si>
  <si>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</si>
  <si>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</si>
  <si>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</si>
  <si>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</si>
  <si>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</si>
  <si>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</si>
  <si>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</si>
  <si>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</si>
  <si>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</si>
  <si>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</si>
  <si>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</si>
  <si>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</si>
  <si>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</si>
  <si>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</si>
  <si>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</si>
  <si>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</si>
  <si>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</si>
  <si>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</si>
  <si>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</si>
  <si>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</si>
  <si>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</si>
  <si>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</si>
  <si>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</si>
  <si>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</si>
  <si>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</si>
  <si>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</si>
  <si>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</si>
  <si>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</si>
  <si>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</si>
  <si>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</si>
  <si>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</si>
  <si>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</si>
  <si>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</si>
  <si>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</si>
  <si>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</si>
  <si>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</si>
  <si>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</si>
  <si>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</si>
  <si>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</si>
  <si>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</si>
  <si>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</si>
  <si>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</si>
  <si>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</si>
  <si>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</si>
  <si>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</si>
  <si>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</si>
  <si>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</si>
  <si>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</si>
  <si>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</si>
  <si>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</si>
  <si>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</si>
  <si>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</si>
  <si>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</si>
  <si>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</si>
  <si>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</si>
  <si>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</si>
  <si>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</si>
  <si>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</si>
  <si>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</si>
  <si>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</si>
  <si>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</si>
  <si>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</si>
  <si>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</si>
  <si>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</si>
  <si>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</si>
  <si>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</si>
  <si>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</si>
  <si>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</si>
  <si>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</si>
  <si>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</si>
  <si>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</si>
  <si>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</si>
  <si>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</si>
  <si>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</si>
  <si>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</si>
  <si>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</si>
  <si>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</si>
  <si>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</si>
  <si>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</si>
  <si>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</si>
  <si>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</si>
  <si>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</si>
  <si>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</si>
  <si>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</si>
  <si>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</si>
  <si>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</si>
  <si>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</si>
  <si>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</si>
  <si>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</si>
  <si>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</si>
  <si>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</si>
  <si>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</si>
  <si>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</si>
  <si>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</si>
  <si>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</si>
  <si>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</si>
  <si>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</si>
  <si>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</si>
  <si>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</si>
  <si>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</si>
  <si>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</si>
  <si>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</si>
  <si>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</si>
  <si>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</si>
  <si>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</si>
  <si>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</si>
  <si>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</si>
  <si>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</si>
  <si>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</si>
  <si>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</si>
  <si>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</si>
  <si>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</si>
  <si>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</si>
  <si>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</si>
  <si>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</si>
  <si>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</si>
  <si>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</si>
  <si>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</si>
  <si>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</si>
  <si>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</si>
  <si>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</si>
  <si>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</si>
  <si>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</si>
  <si>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</si>
  <si>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</si>
  <si>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</si>
  <si>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</si>
  <si>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</si>
  <si>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</si>
  <si>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</si>
  <si>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</si>
  <si>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</si>
  <si>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</si>
  <si>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</si>
  <si>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</si>
  <si>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</si>
  <si>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</si>
  <si>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</si>
  <si>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</si>
  <si>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</si>
  <si>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</si>
  <si>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</si>
  <si>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</si>
  <si>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</si>
  <si>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</si>
  <si>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</si>
  <si>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</si>
  <si>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</si>
  <si>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</si>
  <si>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</si>
  <si>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</si>
  <si>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</si>
  <si>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</si>
  <si>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</si>
  <si>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</si>
  <si>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</si>
  <si>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</si>
  <si>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</si>
  <si>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</si>
  <si>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</si>
  <si>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</si>
  <si>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</si>
  <si>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</si>
  <si>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</si>
  <si>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</si>
  <si>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</si>
  <si>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</si>
  <si>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</si>
  <si>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</si>
  <si>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</si>
  <si>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</si>
  <si>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</si>
  <si>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</si>
  <si>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</si>
  <si>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</si>
  <si>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</si>
  <si>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</si>
  <si>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</si>
  <si>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</si>
  <si>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</si>
  <si>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</si>
  <si>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</si>
  <si>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</si>
  <si>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</si>
  <si>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</si>
  <si>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</si>
  <si>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</si>
  <si>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</si>
  <si>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</si>
  <si>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</si>
  <si>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</si>
  <si>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</si>
  <si>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</si>
  <si>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</si>
  <si>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</si>
  <si>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</si>
  <si>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</si>
  <si>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</si>
  <si>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</si>
  <si>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</si>
  <si>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</si>
  <si>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</si>
  <si>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</si>
  <si>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</si>
  <si>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</si>
  <si>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</si>
  <si>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</si>
  <si>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</si>
  <si>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</si>
  <si>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</si>
  <si>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</si>
  <si>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</si>
  <si>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</si>
  <si>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</si>
  <si>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</si>
  <si>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</si>
  <si>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</si>
  <si>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</si>
  <si>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</si>
  <si>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</si>
  <si>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</si>
  <si>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</si>
  <si>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</si>
  <si>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</si>
  <si>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</si>
  <si>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</si>
  <si>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</si>
  <si>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</si>
  <si>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</si>
  <si>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</si>
  <si>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</si>
  <si>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</si>
  <si>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</si>
  <si>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</si>
  <si>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</si>
  <si>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</si>
  <si>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</si>
  <si>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</si>
  <si>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</si>
  <si>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</si>
  <si>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</si>
  <si>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</si>
  <si>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</si>
  <si>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</si>
  <si>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</si>
  <si>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</si>
  <si>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</si>
  <si>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</si>
  <si>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</si>
  <si>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</si>
  <si>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</si>
  <si>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</si>
  <si>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</si>
  <si>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</si>
  <si>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</si>
  <si>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</si>
  <si>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</si>
  <si>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</si>
  <si>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</si>
  <si>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</si>
  <si>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</si>
  <si>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</si>
  <si>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</si>
  <si>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</si>
  <si>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</si>
  <si>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</si>
  <si>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</si>
  <si>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</si>
  <si>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</si>
  <si>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</si>
  <si>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</si>
  <si>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</si>
  <si>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</si>
  <si>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</si>
  <si>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</si>
  <si>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</si>
  <si>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</si>
  <si>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</si>
  <si>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</si>
  <si>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</si>
  <si>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</si>
  <si>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</si>
  <si>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</si>
  <si>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</si>
  <si>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</si>
  <si>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</si>
  <si>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</si>
  <si>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</si>
  <si>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</si>
  <si>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</si>
  <si>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</si>
  <si>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</si>
  <si>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</si>
  <si>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</si>
  <si>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</si>
  <si>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</si>
  <si>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</si>
  <si>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</si>
  <si>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</si>
  <si>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</si>
  <si>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</si>
  <si>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</si>
  <si>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</si>
  <si>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</si>
  <si>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</si>
  <si>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</si>
  <si>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</si>
  <si>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</si>
  <si>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</si>
  <si>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</si>
  <si>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</si>
  <si>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</si>
  <si>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</si>
  <si>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</si>
  <si>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</si>
  <si>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</si>
  <si>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</si>
  <si>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</si>
  <si>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</si>
  <si>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</si>
  <si>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</si>
  <si>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</si>
  <si>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</si>
  <si>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</si>
  <si>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</si>
  <si>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</si>
  <si>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</si>
  <si>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</si>
  <si>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</si>
  <si>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</si>
  <si>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</si>
  <si>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</si>
  <si>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</si>
  <si>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</si>
  <si>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</si>
  <si>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</si>
  <si>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</si>
  <si>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</si>
  <si>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</si>
  <si>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</si>
  <si>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</si>
  <si>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</si>
  <si>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</si>
  <si>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</si>
  <si>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</si>
  <si>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</si>
  <si>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</si>
  <si>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</si>
  <si>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</si>
  <si>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</si>
  <si>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</si>
  <si>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</si>
  <si>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</si>
  <si>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</si>
  <si>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</si>
  <si>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</si>
  <si>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</si>
  <si>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</si>
  <si>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</si>
  <si>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</si>
  <si>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</si>
  <si>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</si>
  <si>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</si>
  <si>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</si>
  <si>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</si>
  <si>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</si>
  <si>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</si>
  <si>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</si>
  <si>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</si>
  <si>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</si>
  <si>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</si>
  <si>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</si>
  <si>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</si>
  <si>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</si>
  <si>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</si>
  <si>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</si>
  <si>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</si>
  <si>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</si>
  <si>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</si>
  <si>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</si>
  <si>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</si>
  <si>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</si>
  <si>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</si>
  <si>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</si>
  <si>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</si>
  <si>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</si>
  <si>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</si>
  <si>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</si>
  <si>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</si>
  <si>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</si>
  <si>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</si>
  <si>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</si>
  <si>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</si>
  <si>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</si>
  <si>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</si>
  <si>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</si>
  <si>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</si>
  <si>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</si>
  <si>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</si>
  <si>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</si>
  <si>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</si>
  <si>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</si>
  <si>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</si>
  <si>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</si>
  <si>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</si>
  <si>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</si>
  <si>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</si>
  <si>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</si>
  <si>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</si>
  <si>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</si>
  <si>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</si>
  <si>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</si>
  <si>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</si>
  <si>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</si>
  <si>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</si>
  <si>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</si>
  <si>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</si>
  <si>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</si>
  <si>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</si>
  <si>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</si>
  <si>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</si>
  <si>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</si>
  <si>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</si>
  <si>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</si>
  <si>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</si>
  <si>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</si>
  <si>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</si>
  <si>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</si>
  <si>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</si>
  <si>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</si>
  <si>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</si>
  <si>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</si>
  <si>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</si>
  <si>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</si>
  <si>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</si>
  <si>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</si>
  <si>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</si>
  <si>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</si>
  <si>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</si>
  <si>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</si>
  <si>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</si>
  <si>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</si>
  <si>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</si>
  <si>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</si>
  <si>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</si>
  <si>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</si>
  <si>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</si>
  <si>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</si>
  <si>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</si>
  <si>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</si>
  <si>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</si>
  <si>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</si>
  <si>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</si>
  <si>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</si>
  <si>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</si>
  <si>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</si>
  <si>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</si>
  <si>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</si>
  <si>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</si>
  <si>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</si>
  <si>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</si>
  <si>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</si>
  <si>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</si>
  <si>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</si>
  <si>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</si>
  <si>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</si>
  <si>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</si>
  <si>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</si>
  <si>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</si>
  <si>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</si>
  <si>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</si>
  <si>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</si>
  <si>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</si>
  <si>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</si>
  <si>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</si>
  <si>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</si>
  <si>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</si>
  <si>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</si>
  <si>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</si>
  <si>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</si>
  <si>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</si>
  <si>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</si>
  <si>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</si>
  <si>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</si>
  <si>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</si>
  <si>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</si>
  <si>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</si>
  <si>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</si>
  <si>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</si>
  <si>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</si>
  <si>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</si>
  <si>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</si>
  <si>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</si>
  <si>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</si>
  <si>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</si>
  <si>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</si>
  <si>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</si>
  <si>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</si>
  <si>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</si>
  <si>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</si>
  <si>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</si>
  <si>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</si>
  <si>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</si>
  <si>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</si>
  <si>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</si>
  <si>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</si>
  <si>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</si>
  <si>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</si>
  <si>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</si>
  <si>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</si>
  <si>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</si>
  <si>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</si>
  <si>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</si>
  <si>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</si>
  <si>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</si>
  <si>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</si>
  <si>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</si>
  <si>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</si>
  <si>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</si>
  <si>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</si>
  <si>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</si>
  <si>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</si>
  <si>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</si>
  <si>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</si>
  <si>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</si>
  <si>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</si>
  <si>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</si>
  <si>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</si>
  <si>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</si>
  <si>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</si>
  <si>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</si>
  <si>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</si>
  <si>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</si>
  <si>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</si>
  <si>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</si>
  <si>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</si>
  <si>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</si>
  <si>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</si>
  <si>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</si>
  <si>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</si>
  <si>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</si>
  <si>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</si>
  <si>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</si>
  <si>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</si>
  <si>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</si>
  <si>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</si>
  <si>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</si>
  <si>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</si>
  <si>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</si>
  <si>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</si>
  <si>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</si>
  <si>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</si>
  <si>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</si>
  <si>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</si>
  <si>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</si>
  <si>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</si>
  <si>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</si>
  <si>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</si>
  <si>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</si>
  <si>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</si>
  <si>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</si>
  <si>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</si>
  <si>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</si>
  <si>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</si>
  <si>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</si>
  <si>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</si>
  <si>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</si>
  <si>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</si>
  <si>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</si>
  <si>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</si>
  <si>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</si>
  <si>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</si>
  <si>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</si>
  <si>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</si>
  <si>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</si>
  <si>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</si>
  <si>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</si>
  <si>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</si>
  <si>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</si>
  <si>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</si>
  <si>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</si>
  <si>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</si>
  <si>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</si>
  <si>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</si>
  <si>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</si>
  <si>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</si>
  <si>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</si>
  <si>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</si>
  <si>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</si>
  <si>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</si>
  <si>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</si>
  <si>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</si>
  <si>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</si>
  <si>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</si>
  <si>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</si>
  <si>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</si>
  <si>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</si>
  <si>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</si>
  <si>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</si>
  <si>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</si>
  <si>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</si>
  <si>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</si>
  <si>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</si>
  <si>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</si>
  <si>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</si>
  <si>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</si>
  <si>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</si>
  <si>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</si>
  <si>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</si>
  <si>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</si>
  <si>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</si>
  <si>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</si>
  <si>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</si>
  <si>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</si>
  <si>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</si>
  <si>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</si>
  <si>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</si>
  <si>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</si>
  <si>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</si>
  <si>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</si>
  <si>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</si>
  <si>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</si>
  <si>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</si>
  <si>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</si>
  <si>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</si>
  <si>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</si>
  <si>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</si>
  <si>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</si>
  <si>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</si>
  <si>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</si>
  <si>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</si>
  <si>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</si>
  <si>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</si>
  <si>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</si>
  <si>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</si>
  <si>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</si>
  <si>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</si>
  <si>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</si>
  <si>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</si>
  <si>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</si>
  <si>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</si>
  <si>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</si>
  <si>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</si>
  <si>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</si>
  <si>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</si>
  <si>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</si>
  <si>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</si>
  <si>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</si>
  <si>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</si>
  <si>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</si>
  <si>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</si>
  <si>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</si>
  <si>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</si>
  <si>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</si>
  <si>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</si>
  <si>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</si>
  <si>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</si>
  <si>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</si>
  <si>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</si>
  <si>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</si>
  <si>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</si>
  <si>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</si>
  <si>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</si>
  <si>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</si>
  <si>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</si>
  <si>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</si>
  <si>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</si>
  <si>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</si>
  <si>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</si>
  <si>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</si>
  <si>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</si>
  <si>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</si>
  <si>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</si>
  <si>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</si>
  <si>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</si>
  <si>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</si>
  <si>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</si>
  <si>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</si>
  <si>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</si>
  <si>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</si>
  <si>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</si>
  <si>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</si>
  <si>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</si>
  <si>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</si>
  <si>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</si>
  <si>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</si>
  <si>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</si>
  <si>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</si>
  <si>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</si>
  <si>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</si>
  <si>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</si>
  <si>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</si>
  <si>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</si>
  <si>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</si>
  <si>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</si>
  <si>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</si>
  <si>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</si>
  <si>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</si>
  <si>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</si>
  <si>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</si>
  <si>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</si>
  <si>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</si>
  <si>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</si>
  <si>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</si>
  <si>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</si>
  <si>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</si>
  <si>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</si>
  <si>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</si>
  <si>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</si>
  <si>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</si>
  <si>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</si>
  <si>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</si>
  <si>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</si>
  <si>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</si>
  <si>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</si>
  <si>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</si>
  <si>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</si>
  <si>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</si>
  <si>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</si>
  <si>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</si>
  <si>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</si>
  <si>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</si>
  <si>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</si>
  <si>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</si>
  <si>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</si>
  <si>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</si>
  <si>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</si>
  <si>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</si>
  <si>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</si>
  <si>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</si>
  <si>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</si>
  <si>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</si>
  <si>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</si>
  <si>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</si>
  <si>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</si>
  <si>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</si>
  <si>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</si>
  <si>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</si>
  <si>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</si>
  <si>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</si>
  <si>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</si>
  <si>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</si>
  <si>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</si>
  <si>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</si>
  <si>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</si>
  <si>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</si>
  <si>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</si>
  <si>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</si>
  <si>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</si>
  <si>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</si>
  <si>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</si>
  <si>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</si>
  <si>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</si>
  <si>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</si>
  <si>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</si>
  <si>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</si>
  <si>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</si>
  <si>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</si>
  <si>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</si>
  <si>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</si>
  <si>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</si>
  <si>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</si>
  <si>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</si>
  <si>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</si>
  <si>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</si>
  <si>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</si>
  <si>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</si>
  <si>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</si>
  <si>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</si>
  <si>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</si>
  <si>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</si>
  <si>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</si>
  <si>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</si>
  <si>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</si>
  <si>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</si>
  <si>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</si>
  <si>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</si>
  <si>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</si>
  <si>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</si>
  <si>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</si>
  <si>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</si>
  <si>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</si>
  <si>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</si>
  <si>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</si>
  <si>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</si>
  <si>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</si>
  <si>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</si>
  <si>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</si>
  <si>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</si>
  <si>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</si>
  <si>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</si>
  <si>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</si>
  <si>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</si>
  <si>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</si>
  <si>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</si>
  <si>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</si>
  <si>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</si>
  <si>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</si>
  <si>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</si>
  <si>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</si>
  <si>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</si>
  <si>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</si>
  <si>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</si>
  <si>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</si>
  <si>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</si>
  <si>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</si>
  <si>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</si>
  <si>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</si>
  <si>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</si>
  <si>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</si>
  <si>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</si>
  <si>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</si>
  <si>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</si>
  <si>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</si>
  <si>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</si>
  <si>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</si>
  <si>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</si>
  <si>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</si>
  <si>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</si>
  <si>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</si>
  <si>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</si>
  <si>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</si>
  <si>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</si>
  <si>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</si>
  <si>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</si>
  <si>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</si>
  <si>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</si>
  <si>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</si>
  <si>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</si>
  <si>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</si>
  <si>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</si>
  <si>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</si>
  <si>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</si>
  <si>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</si>
  <si>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</si>
  <si>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</si>
  <si>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</si>
  <si>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</si>
  <si>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</si>
  <si>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</si>
  <si>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</si>
  <si>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</si>
  <si>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</si>
  <si>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</si>
  <si>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</si>
  <si>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</si>
  <si>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</si>
  <si>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</si>
  <si>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</si>
  <si>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</si>
  <si>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</si>
  <si>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</si>
  <si>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</si>
  <si>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</si>
  <si>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</si>
  <si>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</si>
  <si>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</si>
  <si>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</si>
  <si>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</si>
  <si>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</si>
  <si>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</si>
  <si>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</si>
  <si>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</si>
  <si>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</si>
  <si>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</si>
  <si>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</si>
  <si>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</si>
  <si>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</si>
  <si>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</si>
  <si>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</si>
  <si>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</si>
  <si>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</si>
  <si>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</si>
  <si>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</si>
  <si>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</si>
  <si>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</si>
  <si>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</si>
  <si>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</si>
  <si>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</si>
  <si>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</si>
  <si>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</si>
  <si>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</si>
  <si>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</si>
  <si>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</si>
  <si>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</si>
  <si>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</si>
  <si>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</si>
  <si>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</si>
  <si>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</si>
  <si>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</si>
  <si>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</si>
  <si>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</si>
  <si>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</si>
  <si>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</si>
  <si>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</si>
  <si>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</si>
  <si>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</si>
  <si>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</si>
  <si>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</si>
  <si>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</si>
  <si>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</si>
  <si>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</si>
  <si>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</si>
  <si>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</si>
  <si>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</si>
  <si>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</si>
  <si>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</si>
  <si>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</si>
  <si>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</si>
  <si>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</si>
  <si>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</si>
  <si>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</si>
  <si>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</si>
  <si>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</si>
  <si>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</si>
  <si>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</si>
  <si>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</si>
  <si>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</si>
  <si>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</si>
  <si>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</si>
  <si>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</si>
  <si>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</si>
  <si>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</si>
  <si>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</si>
  <si>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</si>
  <si>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</si>
  <si>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</si>
  <si>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</si>
  <si>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</si>
  <si>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</si>
  <si>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</si>
  <si>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</si>
  <si>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</si>
  <si>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</si>
  <si>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</si>
  <si>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</si>
  <si>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</si>
  <si>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</si>
  <si>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</si>
  <si>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</si>
  <si>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</si>
  <si>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</si>
  <si>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</si>
  <si>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</si>
  <si>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</si>
  <si>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</si>
  <si>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</si>
  <si>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</si>
  <si>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</si>
  <si>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</si>
  <si>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</si>
  <si>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</si>
  <si>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</si>
  <si>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</si>
  <si>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</si>
  <si>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</si>
  <si>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</si>
  <si>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</si>
  <si>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</si>
  <si>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</si>
  <si>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</si>
  <si>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</si>
  <si>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</si>
  <si>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</si>
  <si>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</si>
  <si>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</si>
  <si>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</si>
  <si>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</si>
  <si>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</si>
  <si>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</si>
  <si>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</si>
  <si>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</si>
  <si>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</si>
  <si>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</si>
  <si>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</si>
  <si>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</si>
  <si>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</si>
  <si>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</si>
  <si>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</si>
  <si>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</si>
  <si>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</si>
  <si>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</si>
  <si>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</si>
  <si>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</si>
  <si>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</si>
  <si>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</si>
  <si>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</si>
  <si>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</si>
  <si>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</si>
  <si>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</si>
  <si>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</si>
  <si>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</si>
  <si>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</si>
  <si>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</si>
  <si>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</si>
  <si>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</si>
  <si>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</si>
  <si>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</si>
  <si>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</si>
  <si>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</si>
  <si>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</si>
  <si>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</si>
  <si>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</si>
  <si>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</si>
  <si>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</si>
  <si>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</si>
  <si>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</si>
  <si>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</si>
  <si>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</si>
  <si>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</si>
  <si>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</si>
  <si>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</si>
  <si>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</si>
  <si>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</si>
  <si>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</si>
  <si>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</si>
  <si>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</si>
  <si>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</si>
  <si>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</si>
  <si>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</si>
  <si>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</si>
  <si>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</si>
  <si>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</si>
  <si>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</si>
  <si>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</si>
  <si>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</si>
  <si>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</si>
  <si>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</si>
  <si>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</si>
  <si>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</si>
  <si>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</si>
  <si>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</si>
  <si>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</si>
  <si>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</si>
  <si>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</si>
  <si>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</si>
  <si>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</si>
  <si>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</si>
  <si>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</si>
  <si>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</si>
  <si>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</si>
  <si>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</si>
  <si>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</si>
  <si>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</si>
  <si>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</si>
  <si>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</si>
  <si>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</si>
  <si>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</si>
  <si>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</si>
  <si>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</si>
  <si>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</si>
  <si>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</si>
  <si>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</si>
  <si>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</si>
  <si>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</si>
  <si>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</si>
  <si>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</si>
  <si>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</si>
  <si>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</si>
  <si>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</si>
  <si>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</si>
  <si>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</si>
  <si>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</si>
  <si>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</si>
  <si>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</si>
  <si>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</si>
  <si>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</si>
  <si>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</si>
  <si>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</si>
  <si>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</si>
  <si>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</si>
  <si>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</si>
  <si>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</si>
  <si>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</si>
  <si>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</si>
  <si>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</si>
  <si>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</si>
  <si>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</si>
  <si>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</si>
  <si>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</si>
  <si>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</si>
  <si>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</si>
  <si>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</si>
  <si>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</si>
  <si>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</si>
  <si>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</si>
  <si>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</si>
  <si>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</si>
  <si>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</si>
  <si>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</si>
  <si>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</si>
  <si>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</si>
  <si>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</si>
  <si>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</si>
  <si>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</si>
  <si>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</si>
  <si>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</si>
  <si>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</si>
  <si>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</si>
  <si>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</si>
  <si>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</si>
  <si>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</si>
  <si>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</si>
  <si>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</si>
  <si>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</si>
  <si>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</si>
  <si>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</si>
  <si>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</si>
  <si>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</si>
  <si>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</si>
  <si>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</si>
  <si>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</si>
  <si>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</si>
  <si>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</si>
  <si>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</si>
  <si>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</si>
  <si>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</si>
  <si>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</si>
  <si>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</si>
  <si>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</si>
  <si>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</si>
  <si>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</si>
  <si>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</si>
  <si>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</si>
  <si>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</si>
  <si>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</si>
  <si>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</si>
  <si>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</si>
  <si>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</si>
  <si>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</si>
  <si>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</si>
  <si>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</si>
  <si>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</si>
  <si>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</si>
  <si>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</si>
  <si>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</si>
  <si>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</si>
  <si>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</si>
  <si>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</si>
  <si>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</si>
  <si>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</si>
  <si>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</si>
  <si>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</si>
  <si>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</si>
  <si>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</si>
  <si>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</si>
  <si>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</si>
  <si>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</si>
  <si>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</si>
  <si>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</si>
  <si>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</si>
  <si>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</si>
  <si>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</si>
  <si>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</si>
  <si>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</si>
  <si>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</si>
  <si>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</si>
  <si>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</si>
  <si>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</si>
  <si>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</si>
  <si>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</si>
  <si>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</si>
  <si>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</si>
  <si>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</si>
  <si>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</si>
  <si>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</si>
  <si>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</si>
  <si>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</si>
  <si>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</si>
  <si>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</si>
  <si>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</si>
  <si>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</si>
  <si>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</si>
  <si>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</si>
  <si>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</si>
  <si>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</si>
  <si>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</si>
  <si>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</si>
  <si>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</si>
  <si>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</si>
  <si>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</si>
  <si>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</si>
  <si>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</si>
  <si>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</si>
  <si>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</si>
  <si>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</si>
  <si>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</si>
  <si>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</si>
  <si>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</si>
  <si>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</si>
  <si>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</si>
  <si>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</si>
  <si>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</si>
  <si>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</si>
  <si>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</si>
  <si>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</si>
  <si>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</si>
  <si>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</si>
  <si>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</si>
  <si>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</si>
  <si>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</si>
  <si>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</si>
  <si>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</si>
  <si>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</si>
  <si>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</si>
  <si>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</si>
  <si>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</si>
  <si>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</si>
  <si>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</si>
  <si>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</si>
  <si>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</si>
  <si>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</si>
  <si>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</si>
  <si>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</si>
  <si>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</si>
  <si>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</si>
  <si>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</si>
  <si>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</si>
  <si>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</si>
  <si>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</si>
  <si>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</si>
  <si>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</si>
  <si>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</si>
  <si>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</si>
  <si>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</si>
  <si>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</si>
  <si>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</si>
  <si>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</si>
  <si>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</si>
  <si>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</si>
  <si>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</si>
  <si>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</si>
  <si>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</si>
  <si>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</si>
  <si>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</si>
  <si>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</si>
  <si>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</si>
  <si>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</si>
  <si>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</si>
  <si>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</si>
  <si>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</si>
  <si>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</si>
  <si>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</si>
  <si>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</si>
  <si>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</si>
  <si>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</si>
  <si>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</si>
  <si>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</si>
  <si>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</si>
  <si>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</si>
  <si>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</si>
  <si>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</si>
  <si>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</si>
  <si>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</si>
  <si>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</si>
  <si>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</si>
  <si>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</si>
  <si>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</si>
  <si>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</si>
  <si>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</si>
  <si>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</si>
  <si>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</si>
  <si>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</si>
  <si>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</si>
  <si>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</si>
  <si>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</si>
  <si>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</si>
  <si>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</si>
  <si>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</si>
  <si>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</si>
  <si>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</si>
  <si>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</si>
  <si>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</si>
  <si>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</si>
  <si>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</si>
  <si>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</si>
  <si>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</si>
  <si>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</si>
  <si>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</si>
  <si>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</si>
  <si>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</si>
  <si>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</si>
  <si>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</si>
  <si>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</si>
  <si>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</si>
  <si>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</si>
  <si>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</si>
  <si>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</si>
  <si>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</si>
  <si>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</si>
  <si>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</si>
  <si>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</si>
  <si>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</si>
  <si>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</si>
  <si>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</si>
  <si>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</si>
  <si>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</si>
  <si>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</si>
  <si>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</si>
  <si>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</si>
  <si>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</si>
  <si>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</si>
  <si>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</si>
  <si>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</si>
  <si>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</si>
  <si>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</si>
  <si>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</si>
  <si>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</si>
  <si>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</si>
  <si>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</si>
  <si>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</si>
  <si>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</si>
  <si>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</si>
  <si>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</si>
  <si>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</si>
  <si>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</si>
  <si>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</si>
  <si>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</si>
  <si>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</si>
  <si>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</si>
  <si>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</si>
  <si>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</si>
  <si>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</si>
  <si>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</si>
  <si>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</si>
  <si>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</si>
  <si>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</si>
  <si>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</si>
  <si>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</si>
  <si>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</si>
  <si>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</si>
  <si>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</si>
  <si>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</si>
  <si>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</si>
  <si>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</si>
  <si>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</si>
  <si>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</si>
  <si>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</si>
  <si>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</si>
  <si>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</si>
  <si>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</si>
  <si>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</si>
  <si>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</si>
  <si>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</si>
  <si>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</si>
  <si>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</si>
  <si>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</si>
  <si>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</si>
  <si>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</si>
  <si>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</si>
  <si>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</si>
  <si>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</si>
  <si>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</si>
  <si>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</si>
  <si>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</si>
  <si>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</si>
  <si>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</si>
  <si>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</si>
  <si>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</si>
  <si>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</si>
  <si>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</si>
  <si>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</si>
  <si>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</si>
  <si>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</si>
  <si>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</si>
  <si>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</si>
  <si>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</si>
  <si>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</si>
  <si>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</si>
  <si>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</si>
  <si>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</si>
  <si>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</si>
  <si>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</si>
  <si>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</si>
  <si>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</si>
  <si>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</si>
  <si>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</si>
  <si>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</si>
  <si>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</si>
  <si>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</si>
  <si>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</si>
  <si>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</si>
  <si>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</si>
  <si>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</si>
  <si>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</si>
  <si>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</si>
  <si>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</si>
  <si>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</si>
  <si>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</si>
  <si>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</si>
  <si>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</si>
  <si>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</si>
  <si>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</si>
  <si>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</si>
  <si>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</si>
  <si>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</si>
  <si>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</si>
  <si>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</si>
  <si>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</si>
  <si>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</si>
  <si>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</si>
  <si>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</si>
  <si>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</si>
  <si>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</si>
  <si>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</si>
  <si>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</si>
  <si>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</si>
  <si>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</si>
  <si>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</si>
  <si>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</si>
  <si>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</si>
  <si>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</si>
  <si>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</si>
  <si>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</si>
  <si>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</si>
  <si>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</si>
  <si>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</si>
  <si>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</si>
  <si>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</si>
  <si>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</si>
  <si>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</si>
  <si>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</si>
  <si>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</si>
  <si>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</si>
  <si>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</si>
  <si>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</si>
  <si>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</si>
  <si>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</si>
  <si>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</si>
  <si>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</si>
  <si>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</si>
  <si>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</si>
  <si>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</si>
  <si>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</si>
  <si>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</si>
  <si>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</si>
  <si>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</si>
  <si>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</si>
  <si>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</si>
  <si>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</si>
  <si>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</si>
  <si>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</si>
  <si>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</si>
  <si>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</si>
  <si>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</si>
  <si>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</si>
  <si>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</si>
  <si>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</si>
  <si>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</si>
  <si>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</si>
  <si>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</si>
  <si>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</si>
  <si>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</si>
  <si>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</si>
  <si>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</si>
  <si>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</si>
  <si>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</si>
  <si>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</si>
  <si>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</si>
  <si>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</si>
  <si>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</si>
  <si>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</si>
  <si>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</si>
  <si>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</si>
  <si>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</si>
  <si>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</si>
  <si>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</si>
  <si>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</si>
  <si>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</si>
  <si>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</si>
  <si>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</si>
  <si>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</si>
  <si>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</si>
  <si>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</si>
  <si>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</si>
  <si>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</si>
  <si>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</si>
  <si>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</si>
  <si>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</si>
  <si>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</si>
  <si>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</si>
  <si>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</si>
  <si>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</si>
  <si>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</si>
  <si>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</si>
  <si>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</si>
  <si>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</si>
  <si>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</si>
  <si>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</si>
  <si>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</si>
  <si>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</si>
  <si>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</si>
  <si>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</si>
  <si>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</si>
  <si>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</si>
  <si>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</si>
  <si>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</si>
  <si>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</si>
  <si>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</si>
  <si>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</si>
  <si>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</si>
  <si>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</si>
  <si>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</si>
  <si>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</si>
  <si>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</si>
  <si>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</si>
  <si>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</si>
  <si>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</si>
  <si>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</si>
  <si>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</si>
  <si>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</si>
  <si>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</si>
  <si>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</si>
  <si>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</si>
  <si>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</si>
  <si>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</si>
  <si>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</si>
  <si>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</si>
  <si>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</si>
  <si>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</si>
  <si>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</si>
  <si>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</si>
  <si>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</si>
  <si>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</si>
  <si>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</si>
  <si>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</si>
  <si>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</si>
  <si>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</si>
  <si>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</si>
  <si>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</si>
  <si>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</si>
  <si>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</si>
  <si>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</si>
  <si>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</si>
  <si>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</si>
  <si>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</si>
  <si>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</si>
  <si>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</si>
  <si>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</si>
  <si>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</si>
  <si>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</si>
  <si>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</si>
  <si>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</si>
  <si>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</si>
  <si>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</si>
  <si>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</si>
  <si>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</si>
  <si>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</si>
  <si>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</si>
  <si>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</si>
  <si>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</si>
  <si>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</si>
  <si>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</si>
  <si>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</si>
  <si>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</si>
  <si>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</si>
  <si>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</si>
  <si>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</si>
  <si>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</si>
  <si>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</si>
  <si>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</si>
  <si>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</si>
  <si>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</si>
  <si>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</si>
  <si>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</si>
  <si>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</si>
  <si>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</si>
  <si>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</si>
  <si>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</si>
  <si>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</si>
  <si>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</si>
  <si>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</si>
  <si>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</si>
  <si>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</si>
  <si>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</si>
  <si>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</si>
  <si>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</si>
  <si>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</si>
  <si>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</si>
  <si>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</si>
  <si>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</si>
  <si>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</si>
  <si>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</si>
  <si>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</si>
  <si>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</si>
  <si>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</si>
  <si>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</si>
  <si>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</si>
  <si>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</si>
  <si>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</si>
  <si>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</si>
  <si>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</si>
  <si>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</si>
  <si>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</si>
  <si>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</si>
  <si>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</si>
  <si>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</si>
  <si>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</si>
  <si>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</si>
  <si>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</si>
  <si>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</si>
  <si>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</si>
  <si>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</si>
  <si>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</si>
  <si>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</si>
  <si>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</si>
  <si>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</si>
  <si>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</si>
  <si>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</si>
  <si>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</si>
  <si>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</si>
  <si>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</si>
  <si>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</si>
  <si>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</si>
  <si>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</si>
  <si>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</si>
  <si>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</si>
  <si>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</si>
  <si>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</si>
  <si>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</si>
  <si>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</si>
  <si>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</si>
  <si>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</si>
  <si>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</si>
  <si>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</si>
  <si>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</si>
  <si>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</si>
  <si>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</si>
  <si>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</si>
  <si>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</si>
  <si>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</si>
  <si>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</si>
  <si>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</si>
  <si>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</si>
  <si>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</si>
  <si>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</si>
  <si>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</si>
  <si>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</si>
  <si>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</si>
  <si>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</si>
  <si>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</si>
  <si>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</si>
  <si>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</si>
  <si>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</si>
  <si>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</si>
  <si>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</si>
  <si>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</si>
  <si>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</si>
  <si>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</si>
  <si>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</si>
  <si>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</si>
  <si>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</si>
  <si>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</si>
  <si>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</si>
  <si>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</si>
  <si>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</si>
  <si>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</si>
  <si>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</si>
  <si>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</si>
  <si>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</si>
  <si>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</si>
  <si>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</si>
  <si>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</si>
  <si>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</si>
  <si>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</si>
  <si>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</si>
  <si>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</si>
  <si>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</si>
  <si>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</si>
  <si>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</si>
  <si>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</si>
  <si>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</si>
  <si>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</si>
  <si>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</si>
  <si>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</si>
  <si>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</si>
  <si>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</si>
  <si>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</si>
  <si>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</si>
  <si>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</si>
  <si>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</si>
  <si>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</si>
  <si>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</si>
  <si>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</si>
  <si>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</si>
  <si>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</si>
  <si>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</si>
  <si>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</si>
  <si>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</si>
  <si>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</si>
  <si>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</si>
  <si>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</si>
  <si>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</si>
  <si>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</si>
  <si>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</si>
  <si>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</si>
  <si>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</si>
  <si>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</si>
  <si>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</si>
  <si>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</si>
  <si>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</si>
  <si>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</si>
  <si>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</si>
  <si>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</si>
  <si>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</si>
  <si>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</si>
  <si>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</si>
  <si>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</si>
  <si>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</si>
  <si>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</si>
  <si>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</si>
  <si>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</si>
  <si>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</si>
  <si>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</si>
  <si>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</si>
  <si>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</si>
  <si>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</si>
  <si>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</si>
  <si>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</si>
  <si>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</si>
  <si>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</si>
  <si>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</si>
  <si>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</si>
  <si>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</si>
  <si>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</si>
  <si>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</si>
  <si>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</si>
  <si>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</si>
  <si>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</si>
  <si>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</si>
  <si>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</si>
  <si>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</si>
  <si>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</si>
  <si>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</si>
  <si>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</si>
  <si>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</si>
  <si>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</si>
  <si>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</si>
  <si>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</si>
  <si>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</si>
  <si>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</si>
  <si>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</si>
  <si>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</si>
  <si>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</si>
  <si>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</si>
  <si>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</si>
  <si>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</si>
  <si>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</si>
  <si>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</si>
  <si>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</si>
  <si>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</si>
  <si>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</si>
  <si>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</si>
  <si>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</si>
  <si>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</si>
  <si>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</si>
  <si>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</si>
  <si>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</si>
  <si>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</si>
  <si>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</si>
  <si>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</si>
  <si>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</si>
  <si>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</si>
  <si>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</si>
  <si>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</si>
  <si>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</si>
  <si>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</si>
  <si>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</si>
  <si>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</si>
  <si>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</si>
  <si>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</si>
  <si>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</si>
  <si>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</si>
  <si>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</si>
  <si>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</si>
  <si>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</si>
  <si>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</si>
  <si>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</si>
  <si>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</si>
  <si>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</si>
  <si>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</si>
  <si>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</si>
  <si>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</si>
  <si>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</si>
  <si>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</si>
  <si>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</si>
  <si>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</si>
  <si>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</si>
  <si>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</si>
  <si>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</si>
  <si>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</si>
  <si>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</si>
  <si>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</si>
  <si>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</si>
  <si>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</si>
  <si>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</si>
  <si>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</si>
  <si>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</si>
  <si>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</si>
  <si>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</si>
  <si>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</si>
  <si>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</si>
  <si>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</si>
  <si>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</si>
  <si>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</si>
  <si>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</si>
  <si>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</si>
  <si>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</si>
  <si>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</si>
  <si>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</si>
  <si>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</si>
  <si>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</si>
  <si>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</si>
  <si>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</si>
  <si>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</si>
  <si>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</si>
  <si>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</si>
  <si>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</si>
  <si>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</si>
  <si>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</si>
  <si>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</si>
  <si>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</si>
  <si>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</si>
  <si>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</si>
  <si>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</si>
  <si>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</si>
  <si>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</si>
  <si>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</si>
  <si>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</si>
  <si>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</si>
  <si>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</si>
  <si>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</si>
  <si>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</si>
  <si>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</si>
  <si>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</si>
  <si>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</si>
  <si>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</si>
  <si>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</si>
  <si>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</si>
  <si>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</si>
  <si>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</si>
  <si>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</si>
  <si>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</si>
  <si>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</si>
  <si>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</si>
  <si>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</si>
  <si>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</si>
  <si>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</si>
  <si>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</si>
  <si>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</si>
  <si>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</si>
  <si>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</si>
  <si>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</si>
  <si>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</si>
  <si>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</si>
  <si>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</si>
  <si>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</si>
  <si>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</si>
  <si>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</si>
  <si>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</si>
  <si>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</si>
  <si>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</si>
  <si>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</si>
  <si>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</si>
  <si>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</si>
  <si>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</si>
  <si>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</si>
  <si>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</si>
  <si>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</si>
  <si>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</si>
  <si>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</si>
  <si>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</si>
  <si>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</si>
  <si>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</si>
  <si>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</si>
  <si>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</si>
  <si>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</si>
  <si>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</si>
  <si>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</si>
  <si>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</si>
  <si>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</si>
  <si>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</si>
  <si>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</si>
  <si>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</si>
  <si>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</si>
  <si>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</si>
  <si>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</si>
  <si>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</si>
  <si>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</si>
  <si>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</si>
  <si>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</si>
  <si>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</si>
  <si>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</si>
  <si>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</si>
  <si>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</si>
  <si>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</si>
  <si>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</si>
  <si>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</si>
  <si>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</si>
  <si>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</si>
  <si>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</si>
  <si>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</si>
  <si>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</si>
  <si>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</si>
  <si>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</si>
  <si>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</si>
  <si>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</si>
  <si>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</si>
  <si>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</si>
  <si>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</si>
  <si>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</si>
  <si>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</si>
  <si>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</si>
  <si>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</si>
  <si>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</si>
  <si>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</si>
  <si>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</si>
  <si>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</si>
  <si>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</si>
  <si>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</si>
  <si>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</si>
  <si>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</si>
  <si>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</si>
  <si>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</si>
  <si>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</si>
  <si>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</si>
  <si>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</si>
  <si>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</si>
  <si>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</si>
  <si>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</si>
  <si>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</si>
  <si>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</si>
  <si>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</si>
  <si>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</si>
  <si>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</si>
  <si>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</si>
  <si>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</si>
  <si>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</si>
  <si>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</si>
  <si>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</si>
  <si>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</si>
  <si>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</si>
  <si>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</si>
  <si>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</si>
  <si>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</si>
  <si>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</si>
  <si>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</si>
  <si>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</si>
  <si>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</si>
  <si>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</si>
  <si>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</si>
  <si>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</si>
  <si>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</si>
  <si>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</si>
  <si>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</si>
  <si>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</si>
  <si>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</si>
  <si>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</si>
  <si>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</si>
  <si>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</si>
  <si>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</si>
  <si>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</si>
  <si>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</si>
  <si>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</si>
  <si>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</si>
  <si>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</si>
  <si>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</si>
  <si>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</si>
  <si>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</si>
  <si>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</si>
  <si>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</si>
  <si>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</si>
  <si>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</si>
  <si>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</si>
  <si>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</si>
  <si>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</si>
  <si>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</si>
  <si>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</si>
  <si>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</si>
  <si>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</si>
  <si>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</si>
  <si>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</si>
  <si>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</si>
  <si>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</si>
  <si>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</si>
  <si>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</si>
  <si>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</si>
  <si>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</si>
  <si>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</si>
  <si>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</si>
  <si>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</si>
  <si>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</si>
  <si>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</si>
  <si>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</si>
  <si>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</si>
  <si>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</si>
  <si>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</si>
  <si>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</si>
  <si>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</si>
  <si>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</si>
  <si>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</si>
  <si>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</si>
  <si>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</si>
  <si>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</si>
  <si>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</si>
  <si>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</si>
  <si>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</si>
  <si>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</si>
  <si>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</si>
  <si>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</si>
  <si>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</si>
  <si>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</si>
  <si>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</si>
  <si>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</si>
  <si>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</si>
  <si>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</si>
  <si>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</si>
  <si>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</si>
  <si>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</si>
  <si>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</si>
  <si>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</si>
  <si>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</si>
  <si>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</si>
  <si>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</si>
  <si>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</si>
  <si>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</si>
  <si>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</si>
  <si>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</si>
  <si>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</si>
  <si>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</si>
  <si>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</si>
  <si>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</si>
  <si>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</si>
  <si>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</si>
  <si>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</si>
  <si>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</si>
  <si>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</si>
  <si>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</si>
  <si>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</si>
  <si>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</si>
  <si>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</si>
  <si>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</si>
  <si>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</si>
  <si>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</si>
  <si>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</si>
  <si>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</si>
  <si>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</si>
  <si>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</si>
  <si>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</si>
  <si>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</si>
  <si>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</si>
  <si>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</si>
  <si>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</si>
  <si>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</si>
  <si>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</si>
  <si>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</si>
  <si>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</si>
  <si>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</si>
  <si>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</si>
  <si>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</si>
  <si>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</si>
  <si>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</si>
  <si>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</si>
  <si>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</si>
  <si>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</si>
  <si>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</si>
  <si>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</si>
  <si>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</si>
  <si>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</si>
  <si>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</si>
  <si>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</si>
  <si>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</si>
  <si>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</si>
  <si>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</si>
  <si>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</si>
  <si>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</si>
  <si>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</si>
  <si>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</si>
  <si>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</si>
  <si>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</si>
  <si>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</si>
  <si>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</si>
  <si>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</si>
  <si>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</si>
  <si>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</si>
  <si>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</si>
  <si>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</si>
  <si>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</si>
  <si>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</si>
  <si>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</si>
  <si>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</si>
  <si>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</si>
  <si>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</si>
  <si>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</si>
  <si>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</si>
  <si>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</si>
  <si>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</si>
  <si>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</si>
  <si>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</si>
  <si>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</si>
  <si>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</si>
  <si>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</si>
  <si>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</si>
  <si>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</si>
  <si>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</si>
  <si>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</si>
  <si>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</si>
  <si>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</si>
  <si>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</si>
  <si>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</si>
  <si>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</si>
  <si>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</si>
  <si>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</si>
  <si>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</si>
  <si>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</si>
  <si>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</si>
  <si>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</si>
  <si>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</si>
  <si>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</si>
  <si>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</si>
  <si>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</si>
  <si>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</si>
  <si>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</si>
  <si>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</si>
  <si>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</si>
  <si>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</si>
  <si>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</si>
  <si>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</si>
  <si>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</si>
  <si>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</si>
  <si>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</si>
  <si>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</si>
  <si>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</si>
  <si>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</si>
  <si>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</si>
  <si>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</si>
  <si>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</si>
  <si>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</si>
  <si>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</si>
  <si>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</si>
  <si>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</si>
  <si>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</si>
  <si>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</si>
  <si>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</si>
  <si>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</si>
  <si>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</si>
  <si>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</si>
  <si>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</si>
  <si>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</si>
  <si>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</si>
  <si>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</si>
  <si>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</si>
  <si>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</si>
  <si>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</si>
  <si>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</si>
  <si>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</si>
  <si>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</si>
  <si>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</si>
  <si>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</si>
  <si>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</si>
  <si>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</si>
  <si>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</si>
  <si>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</si>
  <si>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</si>
  <si>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</si>
  <si>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</si>
  <si>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</si>
  <si>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</si>
  <si>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</si>
  <si>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</si>
  <si>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</si>
  <si>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</si>
  <si>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</si>
  <si>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</si>
  <si>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</si>
  <si>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</si>
  <si>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</si>
  <si>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</si>
  <si>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</si>
  <si>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</si>
  <si>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</si>
  <si>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</si>
  <si>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</si>
  <si>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</si>
  <si>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</si>
  <si>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</si>
  <si>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</si>
  <si>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</si>
  <si>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</si>
  <si>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</si>
  <si>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</si>
  <si>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</si>
  <si>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</si>
  <si>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</si>
  <si>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</si>
  <si>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</si>
  <si>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</si>
  <si>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</si>
  <si>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</si>
  <si>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</si>
  <si>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</si>
  <si>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</si>
  <si>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</si>
  <si>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</si>
  <si>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</si>
  <si>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</si>
  <si>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</si>
  <si>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</si>
  <si>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</si>
  <si>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</si>
  <si>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</si>
  <si>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</si>
  <si>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</si>
  <si>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</si>
  <si>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</si>
  <si>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</si>
  <si>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</si>
  <si>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</si>
  <si>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</si>
  <si>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</si>
  <si>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</si>
  <si>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</si>
  <si>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</si>
  <si>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</si>
  <si>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</si>
  <si>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</si>
  <si>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</si>
  <si>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</si>
  <si>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</si>
  <si>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</si>
  <si>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</si>
  <si>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</si>
  <si>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</si>
  <si>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</si>
  <si>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</si>
  <si>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</si>
  <si>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</si>
  <si>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</si>
  <si>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</si>
  <si>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</si>
  <si>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</si>
  <si>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</si>
  <si>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</si>
  <si>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</si>
  <si>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</si>
  <si>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</si>
  <si>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</si>
  <si>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</si>
  <si>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</si>
  <si>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</si>
  <si>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</si>
  <si>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</si>
  <si>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</si>
  <si>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</si>
  <si>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</si>
  <si>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</si>
  <si>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</si>
  <si>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</si>
  <si>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</si>
  <si>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</si>
  <si>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</si>
  <si>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</si>
  <si>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</si>
  <si>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</si>
  <si>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</si>
  <si>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</si>
  <si>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</si>
  <si>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</si>
  <si>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</si>
  <si>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</si>
  <si>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</si>
  <si>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</si>
  <si>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</si>
  <si>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</si>
  <si>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</si>
  <si>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</si>
  <si>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</si>
  <si>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</si>
  <si>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</si>
  <si>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</si>
  <si>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</si>
  <si>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</si>
  <si>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</si>
  <si>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</si>
  <si>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</si>
  <si>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</si>
  <si>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</si>
  <si>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</si>
  <si>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</si>
  <si>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</si>
  <si>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</si>
  <si>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</si>
  <si>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</si>
  <si>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</si>
  <si>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</si>
  <si>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</si>
  <si>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</si>
  <si>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</si>
  <si>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</si>
  <si>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</si>
  <si>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</si>
  <si>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</si>
  <si>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</si>
  <si>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</si>
  <si>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</si>
  <si>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</si>
  <si>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</si>
  <si>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</si>
  <si>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</si>
  <si>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</si>
  <si>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</si>
  <si>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</si>
  <si>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</si>
  <si>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</si>
  <si>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</si>
  <si>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</si>
  <si>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</si>
  <si>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</si>
  <si>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</si>
  <si>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</si>
  <si>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</si>
  <si>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</si>
  <si>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</si>
  <si>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</si>
  <si>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</si>
  <si>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</si>
  <si>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</si>
  <si>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</si>
  <si>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</si>
  <si>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</si>
  <si>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</si>
  <si>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</si>
  <si>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</si>
  <si>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</si>
  <si>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</si>
  <si>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</si>
  <si>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</si>
  <si>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</si>
  <si>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</si>
  <si>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</si>
  <si>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</si>
  <si>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</si>
  <si>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</si>
  <si>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</si>
  <si>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</si>
  <si>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</si>
  <si>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</si>
  <si>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</si>
  <si>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</si>
  <si>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</si>
  <si>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</si>
  <si>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</si>
  <si>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</si>
  <si>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</si>
  <si>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</si>
  <si>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</si>
  <si>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</si>
  <si>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</si>
  <si>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</si>
  <si>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</si>
  <si>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</si>
  <si>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</si>
  <si>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</si>
  <si>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</si>
  <si>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</si>
  <si>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</si>
  <si>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</si>
  <si>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</si>
  <si>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</si>
  <si>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</si>
  <si>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</si>
  <si>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</si>
  <si>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</si>
  <si>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</si>
  <si>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</si>
  <si>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</si>
  <si>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</si>
  <si>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</si>
  <si>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</si>
  <si>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</si>
  <si>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</si>
  <si>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</si>
  <si>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</si>
  <si>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</si>
  <si>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</si>
  <si>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</si>
  <si>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</si>
  <si>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</si>
  <si>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</si>
  <si>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</si>
  <si>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</si>
  <si>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</si>
  <si>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</si>
  <si>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</si>
  <si>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</si>
  <si>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</si>
  <si>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</si>
  <si>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</si>
  <si>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</si>
  <si>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</si>
  <si>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</si>
  <si>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</si>
  <si>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</si>
  <si>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</si>
  <si>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</si>
  <si>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</si>
  <si>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</si>
  <si>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</si>
  <si>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</si>
  <si>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</si>
  <si>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</si>
  <si>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</si>
  <si>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</si>
  <si>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</si>
  <si>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</si>
  <si>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</si>
  <si>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</si>
  <si>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</si>
  <si>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</si>
  <si>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</si>
  <si>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</si>
  <si>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</si>
  <si>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</si>
  <si>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</si>
  <si>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</si>
  <si>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</si>
  <si>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</si>
  <si>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</si>
  <si>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</si>
  <si>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</si>
  <si>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</si>
  <si>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</si>
  <si>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</si>
  <si>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</si>
  <si>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</si>
  <si>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</si>
  <si>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</si>
  <si>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</si>
  <si>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</si>
  <si>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</si>
  <si>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</si>
  <si>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</si>
  <si>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</si>
  <si>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</si>
  <si>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</si>
  <si>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</si>
  <si>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</si>
  <si>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</si>
  <si>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</si>
  <si>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</si>
  <si>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</si>
  <si>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</si>
  <si>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</si>
  <si>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</si>
  <si>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</si>
  <si>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</si>
  <si>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</si>
  <si>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</si>
  <si>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</si>
  <si>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</si>
  <si>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</si>
  <si>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</si>
  <si>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</si>
  <si>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</si>
  <si>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</si>
  <si>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</si>
  <si>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</si>
  <si>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</si>
  <si>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</si>
  <si>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</si>
  <si>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</si>
  <si>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</si>
  <si>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</si>
  <si>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</si>
  <si>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</si>
  <si>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</si>
  <si>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</si>
  <si>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</si>
  <si>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</si>
  <si>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</si>
  <si>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</si>
  <si>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</si>
  <si>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</si>
  <si>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</si>
  <si>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</si>
  <si>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</si>
  <si>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</si>
  <si>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</si>
  <si>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</si>
  <si>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</si>
  <si>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</si>
  <si>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</si>
  <si>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</si>
  <si>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</si>
  <si>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</si>
  <si>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</si>
  <si>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</si>
  <si>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</si>
  <si>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</si>
  <si>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</si>
  <si>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</si>
  <si>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</si>
  <si>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</si>
  <si>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</si>
  <si>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</si>
  <si>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</si>
  <si>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</si>
  <si>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</si>
  <si>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</si>
  <si>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</si>
  <si>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</si>
  <si>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</si>
  <si>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</si>
  <si>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</si>
  <si>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</si>
  <si>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</si>
  <si>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</si>
  <si>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</si>
  <si>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</si>
  <si>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</si>
  <si>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</si>
  <si>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</si>
  <si>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</si>
  <si>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</si>
  <si>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</si>
  <si>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</si>
  <si>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</si>
  <si>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</si>
  <si>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</si>
  <si>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</si>
  <si>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</si>
  <si>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</si>
  <si>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</si>
  <si>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</si>
  <si>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</si>
  <si>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</si>
  <si>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</si>
  <si>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</si>
  <si>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</si>
  <si>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</si>
  <si>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</si>
  <si>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</si>
  <si>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</si>
  <si>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</si>
  <si>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</si>
  <si>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</si>
  <si>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</si>
  <si>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</si>
  <si>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</si>
  <si>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</si>
  <si>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</si>
  <si>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</si>
  <si>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</si>
  <si>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</si>
  <si>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</si>
  <si>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</si>
  <si>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</si>
  <si>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</si>
  <si>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</si>
  <si>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</si>
  <si>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</si>
  <si>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</si>
  <si>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</si>
  <si>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</si>
  <si>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</si>
  <si>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</si>
  <si>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</si>
  <si>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</si>
  <si>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</si>
  <si>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</si>
  <si>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</si>
  <si>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</si>
  <si>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</si>
  <si>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</si>
  <si>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</si>
  <si>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</si>
  <si>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</si>
  <si>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</si>
  <si>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</si>
  <si>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</si>
  <si>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</si>
  <si>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</si>
  <si>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</si>
  <si>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</si>
  <si>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</si>
  <si>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</si>
  <si>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</si>
  <si>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</si>
  <si>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</si>
  <si>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</si>
  <si>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</si>
  <si>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</si>
  <si>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</si>
  <si>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</si>
  <si>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</si>
  <si>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</si>
  <si>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</si>
  <si>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</si>
  <si>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</si>
  <si>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</si>
  <si>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</si>
  <si>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</si>
  <si>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</si>
  <si>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</si>
  <si>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</si>
  <si>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</si>
  <si>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</si>
  <si>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</si>
  <si>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</si>
  <si>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</si>
  <si>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</si>
  <si>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</si>
  <si>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</si>
  <si>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</si>
  <si>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</si>
  <si>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</si>
  <si>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</si>
  <si>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</si>
  <si>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</si>
  <si>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</si>
  <si>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</si>
  <si>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</si>
  <si>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</si>
  <si>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</si>
  <si>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</si>
  <si>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</si>
  <si>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</si>
  <si>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</si>
  <si>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</si>
  <si>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</si>
  <si>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</si>
  <si>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</si>
  <si>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</si>
  <si>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</si>
  <si>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</si>
  <si>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</si>
  <si>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</si>
  <si>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</si>
  <si>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</si>
  <si>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</si>
  <si>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</si>
  <si>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</si>
  <si>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</si>
  <si>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</si>
  <si>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</si>
  <si>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</si>
  <si>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</si>
  <si>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</si>
  <si>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</si>
  <si>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</si>
  <si>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</si>
  <si>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</si>
  <si>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</si>
  <si>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</si>
  <si>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</si>
  <si>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</si>
  <si>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</si>
  <si>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</si>
  <si>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</si>
  <si>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</si>
  <si>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</si>
  <si>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</si>
  <si>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</si>
  <si>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</si>
  <si>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</si>
  <si>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</si>
  <si>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</si>
  <si>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</si>
  <si>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</si>
  <si>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</si>
  <si>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</si>
  <si>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</si>
  <si>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</si>
  <si>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</si>
  <si>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</si>
  <si>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</si>
  <si>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</si>
  <si>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</si>
  <si>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</si>
  <si>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</si>
  <si>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</si>
  <si>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</si>
  <si>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</si>
  <si>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</si>
  <si>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</si>
  <si>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</si>
  <si>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</si>
  <si>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</si>
  <si>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</si>
  <si>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</si>
  <si>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</si>
  <si>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</si>
  <si>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</si>
  <si>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</si>
  <si>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</si>
  <si>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</si>
  <si>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</si>
  <si>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</si>
  <si>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</si>
  <si>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</si>
  <si>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</si>
  <si>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</si>
  <si>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</si>
  <si>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</si>
  <si>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</si>
  <si>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</si>
  <si>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</si>
  <si>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</si>
  <si>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</si>
  <si>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</si>
  <si>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</si>
  <si>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</si>
  <si>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</si>
  <si>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</si>
  <si>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</si>
  <si>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</si>
  <si>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</si>
  <si>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</si>
  <si>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</si>
  <si>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</si>
  <si>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</si>
  <si>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</si>
  <si>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</si>
  <si>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</si>
  <si>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</si>
  <si>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</si>
  <si>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</si>
  <si>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</si>
  <si>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</si>
  <si>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</si>
  <si>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</si>
  <si>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</si>
  <si>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</si>
  <si>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</si>
  <si>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</si>
  <si>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</si>
  <si>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</si>
  <si>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</si>
  <si>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</si>
  <si>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</si>
  <si>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</si>
  <si>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</si>
  <si>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</si>
  <si>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</si>
  <si>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</si>
  <si>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</si>
  <si>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</si>
  <si>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</si>
  <si>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</si>
  <si>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</si>
  <si>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</si>
  <si>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</si>
  <si>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</si>
  <si>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</si>
  <si>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</si>
  <si>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</si>
  <si>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</si>
  <si>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</si>
  <si>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</si>
  <si>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</si>
  <si>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</si>
  <si>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</si>
  <si>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</si>
  <si>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</si>
  <si>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</si>
  <si>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</si>
  <si>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</si>
  <si>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</si>
  <si>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</si>
  <si>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</si>
  <si>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</si>
  <si>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</si>
  <si>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</si>
  <si>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</si>
  <si>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</si>
  <si>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</si>
  <si>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</si>
  <si>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</si>
  <si>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</si>
  <si>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</si>
  <si>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</si>
  <si>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</si>
  <si>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</si>
  <si>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</si>
  <si>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</si>
  <si>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</si>
  <si>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</si>
  <si>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</si>
  <si>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</si>
  <si>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</si>
  <si>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</si>
  <si>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</si>
  <si>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</si>
  <si>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</si>
  <si>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</si>
  <si>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</si>
  <si>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</si>
  <si>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</si>
  <si>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</si>
  <si>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</si>
  <si>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</si>
  <si>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</si>
  <si>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</si>
  <si>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</si>
  <si>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</si>
  <si>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</si>
  <si>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</si>
  <si>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</si>
  <si>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</si>
  <si>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</si>
  <si>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</si>
  <si>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</si>
  <si>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</si>
  <si>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</si>
  <si>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</si>
  <si>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</si>
  <si>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</si>
  <si>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</si>
  <si>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</si>
  <si>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</si>
  <si>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</si>
  <si>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</si>
  <si>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</si>
  <si>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</si>
  <si>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</si>
  <si>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</si>
  <si>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</si>
  <si>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</si>
  <si>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</si>
  <si>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</si>
  <si>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</si>
  <si>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</si>
  <si>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</si>
  <si>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</si>
  <si>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</si>
  <si>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</si>
  <si>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</si>
  <si>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</si>
  <si>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</si>
  <si>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</si>
  <si>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</si>
  <si>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</si>
  <si>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</si>
  <si>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</si>
  <si>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</si>
  <si>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</si>
  <si>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</si>
  <si>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</si>
  <si>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</si>
  <si>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</si>
  <si>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</si>
  <si>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</si>
  <si>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</si>
  <si>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</si>
  <si>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</si>
  <si>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</si>
  <si>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</si>
  <si>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</si>
  <si>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</si>
  <si>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</si>
  <si>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</si>
  <si>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</si>
  <si>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</si>
  <si>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</si>
  <si>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</si>
  <si>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</si>
  <si>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</si>
  <si>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</si>
  <si>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</si>
  <si>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</si>
  <si>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</si>
  <si>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</si>
  <si>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</si>
  <si>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</si>
  <si>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</si>
  <si>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</si>
  <si>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</si>
  <si>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</si>
  <si>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</si>
  <si>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</si>
  <si>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</si>
  <si>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</si>
  <si>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</si>
  <si>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</si>
  <si>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</si>
  <si>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</si>
  <si>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</si>
  <si>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</si>
  <si>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</si>
  <si>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</si>
  <si>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</si>
  <si>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</si>
  <si>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</si>
  <si>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</si>
  <si>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</si>
  <si>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</si>
  <si>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</si>
  <si>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</si>
  <si>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</si>
  <si>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</si>
  <si>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</si>
  <si>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</si>
  <si>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</si>
  <si>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</si>
  <si>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</si>
  <si>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</si>
  <si>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</si>
  <si>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</si>
  <si>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</si>
  <si>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</si>
  <si>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</si>
  <si>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</si>
  <si>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</si>
  <si>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</si>
  <si>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</si>
  <si>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</si>
  <si>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</si>
  <si>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</si>
  <si>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</si>
  <si>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</si>
  <si>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</si>
  <si>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</si>
  <si>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</si>
  <si>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</si>
  <si>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</si>
  <si>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</si>
  <si>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</si>
  <si>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</si>
  <si>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</si>
  <si>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</si>
  <si>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</si>
  <si>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</si>
  <si>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</si>
  <si>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</si>
  <si>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</si>
  <si>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</si>
  <si>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</si>
  <si>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</si>
  <si>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</si>
  <si>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</si>
  <si>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</si>
  <si>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</si>
  <si>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</si>
  <si>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</si>
  <si>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</si>
  <si>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</si>
  <si>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</si>
  <si>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</si>
  <si>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</si>
  <si>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</si>
  <si>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</si>
  <si>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</si>
  <si>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</si>
  <si>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</si>
  <si>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</si>
  <si>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</si>
  <si>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</si>
  <si>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</si>
  <si>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</si>
  <si>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</si>
  <si>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</si>
  <si>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</si>
  <si>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</si>
  <si>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</si>
  <si>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</si>
  <si>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</si>
  <si>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</si>
  <si>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</si>
  <si>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</si>
  <si>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</si>
  <si>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</si>
  <si>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</si>
  <si>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</si>
  <si>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</si>
  <si>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</si>
  <si>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</si>
  <si>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</si>
  <si>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</si>
  <si>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</si>
  <si>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</si>
  <si>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</si>
  <si>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</si>
  <si>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</si>
  <si>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</si>
  <si>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</si>
  <si>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</si>
  <si>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</si>
  <si>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</si>
  <si>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</si>
  <si>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</si>
  <si>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</si>
  <si>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</si>
  <si>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</si>
  <si>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</si>
  <si>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</si>
  <si>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</si>
  <si>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</si>
  <si>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</si>
  <si>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</si>
  <si>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</si>
  <si>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</si>
  <si>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</si>
  <si>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</si>
  <si>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</si>
  <si>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</si>
  <si>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</si>
  <si>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</si>
  <si>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</si>
  <si>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</si>
  <si>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</si>
  <si>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</si>
  <si>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</si>
  <si>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</si>
  <si>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</si>
  <si>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</si>
  <si>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</si>
  <si>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</si>
  <si>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</si>
  <si>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</si>
  <si>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</si>
  <si>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</si>
  <si>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</si>
  <si>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</si>
  <si>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</si>
  <si>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</si>
  <si>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</si>
  <si>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</si>
  <si>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</si>
  <si>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</si>
  <si>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</si>
  <si>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</si>
  <si>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</si>
  <si>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</si>
  <si>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</si>
  <si>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</si>
  <si>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</si>
  <si>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</si>
  <si>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</si>
  <si>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</si>
  <si>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</si>
  <si>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</si>
  <si>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</si>
  <si>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</si>
  <si>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</si>
  <si>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</si>
  <si>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</si>
  <si>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</si>
  <si>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</si>
  <si>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</si>
  <si>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</si>
  <si>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</si>
  <si>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</si>
  <si>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</si>
  <si>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</si>
  <si>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</si>
  <si>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</si>
  <si>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</si>
  <si>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</si>
  <si>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</si>
  <si>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</si>
  <si>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</si>
  <si>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</si>
  <si>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</si>
  <si>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</si>
  <si>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</si>
  <si>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</si>
  <si>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</si>
  <si>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</si>
  <si>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</si>
  <si>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</si>
  <si>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</si>
  <si>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</si>
  <si>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</si>
  <si>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</si>
  <si>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</si>
  <si>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</si>
  <si>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</si>
  <si>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</si>
  <si>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</si>
  <si>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</si>
  <si>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</si>
  <si>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</si>
  <si>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</si>
  <si>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</si>
  <si>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</si>
  <si>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</si>
  <si>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</si>
  <si>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</si>
  <si>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</si>
  <si>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</si>
  <si>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</si>
  <si>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</si>
  <si>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</si>
  <si>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</si>
  <si>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</si>
  <si>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</si>
  <si>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</si>
  <si>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</si>
  <si>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</si>
  <si>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</si>
  <si>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</si>
  <si>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</si>
  <si>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</si>
  <si>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</si>
  <si>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</si>
  <si>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</si>
  <si>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</si>
  <si>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</si>
  <si>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</si>
  <si>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</si>
  <si>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</si>
  <si>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</si>
  <si>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</si>
  <si>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</si>
  <si>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</si>
  <si>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</si>
  <si>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</si>
  <si>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</si>
  <si>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</si>
  <si>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</si>
  <si>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</si>
  <si>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</si>
  <si>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</si>
  <si>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</si>
  <si>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</si>
  <si>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</si>
  <si>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</si>
  <si>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</si>
  <si>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</si>
  <si>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</si>
  <si>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</si>
  <si>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</si>
  <si>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</si>
  <si>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</si>
  <si>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</si>
  <si>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</si>
  <si>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</si>
  <si>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</si>
  <si>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</si>
  <si>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</si>
  <si>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</si>
  <si>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</si>
  <si>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</si>
  <si>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</si>
  <si>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</si>
  <si>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</si>
  <si>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</si>
  <si>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</si>
  <si>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</si>
  <si>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</si>
  <si>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</si>
  <si>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</si>
  <si>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</si>
  <si>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</si>
  <si>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</si>
  <si>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</si>
  <si>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</si>
  <si>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</si>
  <si>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</si>
  <si>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</si>
  <si>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</si>
  <si>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</si>
  <si>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</si>
  <si>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</si>
  <si>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</si>
  <si>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</si>
  <si>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</si>
  <si>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</si>
  <si>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</si>
  <si>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</si>
  <si>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</si>
  <si>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</si>
  <si>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</si>
  <si>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</si>
  <si>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</si>
  <si>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</si>
  <si>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</si>
  <si>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</si>
  <si>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</si>
  <si>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</si>
  <si>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</si>
  <si>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</si>
  <si>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</si>
  <si>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</si>
  <si>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</si>
  <si>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</si>
  <si>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</si>
  <si>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</si>
  <si>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</si>
  <si>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</si>
  <si>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</si>
  <si>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</si>
  <si>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</si>
  <si>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</si>
  <si>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</si>
  <si>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</si>
  <si>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</si>
  <si>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</si>
  <si>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</si>
  <si>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</si>
  <si>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</si>
  <si>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</si>
  <si>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</si>
  <si>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</si>
  <si>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</si>
  <si>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</si>
  <si>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</si>
  <si>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</si>
  <si>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</si>
  <si>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</si>
  <si>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</si>
  <si>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</si>
  <si>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</si>
  <si>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</si>
  <si>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</si>
  <si>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</si>
  <si>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</si>
  <si>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</si>
  <si>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</si>
  <si>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</si>
  <si>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</si>
  <si>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</si>
  <si>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</si>
  <si>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</si>
  <si>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</si>
  <si>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</si>
  <si>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</si>
  <si>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</si>
  <si>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</si>
  <si>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</si>
  <si>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</si>
  <si>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</si>
  <si>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</si>
  <si>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</si>
  <si>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</si>
  <si>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</si>
  <si>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</si>
  <si>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</si>
  <si>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</si>
  <si>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</si>
  <si>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</si>
  <si>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</si>
  <si>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</si>
  <si>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</si>
  <si>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</si>
  <si>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</si>
  <si>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</si>
  <si>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</si>
  <si>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</si>
  <si>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</si>
  <si>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</si>
  <si>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</si>
  <si>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</si>
  <si>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</si>
  <si>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</si>
  <si>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</si>
  <si>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</si>
  <si>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</si>
  <si>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</si>
  <si>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</si>
  <si>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</si>
  <si>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</si>
  <si>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</si>
  <si>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</si>
  <si>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</si>
  <si>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</si>
  <si>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</si>
  <si>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</si>
  <si>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</si>
  <si>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</si>
  <si>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</si>
  <si>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</si>
  <si>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</si>
  <si>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</si>
  <si>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</si>
  <si>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</si>
  <si>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</si>
  <si>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</si>
  <si>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</si>
  <si>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</si>
  <si>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</si>
  <si>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</si>
  <si>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</si>
  <si>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</si>
  <si>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</si>
  <si>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</si>
  <si>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</si>
  <si>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</si>
  <si>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</si>
  <si>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</si>
  <si>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</si>
  <si>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</si>
  <si>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</si>
  <si>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</si>
  <si>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</si>
  <si>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</si>
  <si>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</si>
  <si>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</si>
  <si>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</si>
  <si>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</si>
  <si>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</si>
  <si>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</si>
  <si>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</si>
  <si>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</si>
  <si>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</si>
  <si>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</si>
  <si>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</si>
  <si>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</si>
  <si>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</si>
  <si>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</si>
  <si>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</si>
  <si>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</si>
  <si>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</si>
  <si>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</si>
  <si>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</si>
  <si>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</si>
  <si>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</si>
  <si>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</si>
  <si>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</si>
  <si>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</si>
  <si>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</si>
  <si>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</si>
  <si>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</si>
  <si>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</si>
  <si>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</si>
  <si>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</si>
  <si>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</si>
  <si>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</si>
  <si>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</si>
  <si>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</si>
  <si>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</si>
  <si>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</si>
  <si>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</si>
  <si>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</si>
  <si>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</si>
  <si>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</si>
  <si>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</si>
  <si>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</si>
  <si>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</si>
  <si>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</si>
  <si>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</si>
  <si>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</si>
  <si>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</si>
  <si>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</si>
  <si>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</si>
  <si>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</si>
  <si>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</si>
  <si>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</si>
  <si>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</si>
  <si>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</si>
  <si>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</si>
  <si>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</si>
  <si>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</si>
  <si>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</si>
  <si>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</si>
  <si>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</si>
  <si>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</si>
  <si>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</si>
  <si>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</si>
  <si>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</si>
  <si>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</si>
  <si>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</si>
  <si>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</si>
  <si>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</si>
  <si>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</si>
  <si>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</si>
  <si>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</si>
  <si>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</si>
  <si>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</si>
  <si>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</si>
  <si>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</si>
  <si>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</si>
  <si>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</si>
  <si>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</si>
  <si>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</si>
  <si>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</si>
  <si>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</si>
  <si>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</si>
  <si>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</si>
  <si>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</si>
  <si>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</si>
  <si>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</si>
  <si>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</si>
  <si>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</si>
  <si>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</si>
  <si>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</si>
  <si>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</si>
  <si>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</si>
  <si>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</si>
  <si>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</si>
  <si>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</si>
  <si>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</si>
  <si>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</si>
  <si>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</si>
  <si>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</si>
  <si>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</si>
  <si>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</si>
  <si>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</si>
  <si>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</si>
  <si>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</si>
  <si>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</si>
  <si>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</si>
  <si>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</si>
  <si>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</si>
  <si>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</si>
  <si>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</si>
  <si>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</si>
  <si>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</si>
  <si>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</si>
  <si>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</si>
  <si>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</si>
  <si>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</si>
  <si>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</si>
  <si>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</si>
  <si>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</si>
  <si>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</si>
  <si>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</si>
  <si>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</si>
  <si>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</si>
  <si>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</si>
  <si>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</si>
  <si>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</si>
  <si>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</si>
  <si>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</si>
  <si>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</si>
  <si>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</si>
  <si>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</si>
  <si>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</si>
  <si>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</si>
  <si>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</si>
  <si>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</si>
  <si>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</si>
  <si>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</si>
  <si>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</si>
  <si>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</si>
  <si>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</si>
  <si>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</si>
  <si>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</si>
  <si>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</si>
  <si>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</si>
  <si>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</si>
  <si>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</si>
  <si>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</si>
  <si>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</si>
  <si>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</si>
  <si>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</si>
  <si>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</si>
  <si>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</si>
  <si>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</si>
  <si>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</si>
  <si>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</si>
  <si>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</si>
  <si>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</si>
  <si>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</si>
  <si>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</si>
  <si>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</si>
  <si>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</si>
  <si>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</si>
  <si>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</si>
  <si>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</si>
  <si>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</si>
  <si>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</si>
  <si>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</si>
  <si>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</si>
  <si>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</si>
  <si>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</si>
  <si>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</si>
  <si>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</si>
  <si>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</si>
  <si>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</si>
  <si>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</si>
  <si>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</si>
  <si>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</si>
  <si>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</si>
  <si>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</si>
  <si>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</si>
  <si>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</si>
  <si>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</si>
  <si>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</si>
  <si>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</si>
  <si>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</si>
  <si>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</si>
  <si>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</si>
  <si>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</si>
  <si>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</si>
  <si>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</si>
  <si>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</si>
  <si>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</si>
  <si>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</si>
  <si>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</si>
  <si>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</si>
  <si>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</si>
  <si>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</si>
  <si>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</si>
  <si>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</si>
  <si>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</si>
  <si>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</si>
  <si>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</si>
  <si>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</si>
  <si>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</si>
  <si>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</si>
  <si>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</si>
  <si>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</si>
  <si>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</si>
  <si>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</si>
  <si>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</si>
  <si>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</si>
  <si>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</si>
  <si>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</si>
  <si>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</si>
  <si>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</si>
  <si>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</si>
  <si>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</si>
  <si>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</si>
  <si>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</si>
  <si>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</si>
  <si>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</si>
  <si>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</si>
  <si>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</si>
  <si>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</si>
  <si>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</si>
  <si>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</si>
  <si>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</si>
  <si>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</si>
  <si>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</si>
  <si>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</si>
  <si>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</si>
  <si>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</si>
  <si>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</si>
  <si>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</si>
  <si>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</si>
  <si>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</si>
  <si>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</si>
  <si>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</si>
  <si>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</si>
  <si>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</si>
  <si>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</si>
  <si>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</si>
  <si>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</si>
  <si>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</si>
  <si>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</si>
  <si>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</si>
  <si>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</si>
  <si>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</si>
  <si>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</si>
  <si>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</si>
  <si>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</si>
  <si>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</si>
  <si>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</si>
  <si>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</si>
  <si>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</si>
  <si>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</si>
  <si>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</si>
  <si>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</si>
  <si>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</si>
  <si>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</si>
  <si>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</si>
  <si>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</si>
  <si>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</si>
  <si>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</si>
  <si>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</si>
  <si>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</si>
  <si>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</si>
  <si>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</si>
  <si>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</si>
  <si>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</si>
  <si>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</si>
  <si>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</si>
  <si>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</si>
  <si>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</si>
  <si>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</si>
  <si>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</si>
  <si>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</si>
  <si>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</si>
  <si>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</si>
  <si>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</si>
  <si>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</si>
  <si>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</si>
  <si>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</si>
  <si>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</si>
  <si>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</si>
  <si>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</si>
  <si>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</si>
  <si>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</si>
  <si>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</si>
  <si>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</si>
  <si>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</si>
  <si>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</si>
  <si>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</si>
  <si>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</si>
  <si>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</si>
  <si>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</si>
  <si>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</si>
  <si>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</si>
  <si>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</si>
  <si>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</si>
  <si>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</si>
  <si>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</si>
  <si>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</si>
  <si>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</si>
  <si>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</si>
  <si>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</si>
  <si>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</si>
  <si>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</si>
  <si>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</si>
  <si>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</si>
  <si>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</si>
  <si>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</si>
  <si>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</si>
  <si>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</si>
  <si>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</si>
  <si>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</si>
  <si>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</si>
  <si>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</si>
  <si>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</si>
  <si>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</si>
  <si>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</si>
  <si>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</si>
  <si>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</si>
  <si>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</si>
  <si>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</si>
  <si>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</si>
  <si>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</si>
  <si>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</si>
  <si>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</si>
  <si>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</si>
  <si>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</si>
  <si>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</si>
  <si>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</si>
  <si>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</si>
  <si>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</si>
  <si>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</si>
  <si>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</si>
  <si>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</si>
  <si>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</si>
  <si>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</si>
  <si>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</si>
  <si>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</si>
  <si>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</si>
  <si>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</si>
  <si>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</si>
  <si>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</si>
  <si>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</si>
  <si>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</si>
  <si>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</si>
  <si>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</si>
  <si>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</si>
  <si>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</si>
  <si>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</si>
  <si>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</si>
  <si>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</si>
  <si>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</si>
  <si>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</si>
  <si>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</si>
  <si>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</si>
  <si>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</si>
  <si>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</si>
  <si>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</si>
  <si>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</si>
  <si>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</si>
  <si>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</si>
  <si>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</si>
  <si>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</si>
  <si>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</si>
  <si>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</si>
  <si>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</si>
  <si>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</si>
  <si>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</si>
  <si>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</si>
  <si>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</si>
  <si>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</si>
  <si>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</si>
  <si>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</si>
  <si>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</si>
  <si>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</si>
  <si>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</si>
  <si>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</si>
  <si>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</si>
  <si>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</si>
  <si>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</si>
  <si>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</si>
  <si>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</si>
  <si>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</si>
  <si>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</si>
  <si>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</si>
  <si>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</si>
  <si>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</si>
  <si>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</si>
  <si>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</si>
  <si>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</si>
  <si>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</si>
  <si>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</si>
  <si>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</si>
  <si>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</si>
  <si>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</si>
  <si>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</si>
  <si>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</si>
  <si>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</si>
  <si>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</si>
  <si>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</si>
  <si>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</si>
  <si>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</si>
  <si>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</si>
  <si>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</si>
  <si>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</si>
  <si>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</si>
  <si>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</si>
  <si>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</si>
  <si>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</si>
  <si>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</si>
  <si>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</si>
  <si>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</si>
  <si>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</si>
  <si>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</si>
  <si>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</si>
  <si>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</si>
  <si>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</si>
  <si>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</si>
  <si>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</si>
  <si>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</si>
  <si>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</si>
  <si>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</si>
  <si>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</si>
  <si>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</si>
  <si>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</si>
  <si>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</si>
  <si>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</si>
  <si>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</si>
  <si>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</si>
  <si>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</si>
  <si>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</si>
  <si>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</si>
  <si>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</si>
  <si>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</si>
  <si>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</si>
  <si>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</si>
  <si>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</si>
  <si>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</si>
  <si>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</si>
  <si>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</si>
  <si>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</si>
  <si>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</si>
  <si>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</si>
  <si>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</si>
  <si>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</si>
  <si>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</si>
  <si>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</si>
  <si>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</si>
  <si>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</si>
  <si>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</si>
  <si>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</si>
  <si>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</si>
  <si>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</si>
  <si>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</si>
  <si>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</si>
  <si>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</si>
  <si>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</si>
  <si>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</si>
  <si>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</si>
  <si>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</si>
  <si>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</si>
  <si>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</si>
  <si>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</si>
  <si>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</si>
  <si>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</si>
  <si>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</si>
  <si>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</si>
  <si>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</si>
  <si>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</si>
  <si>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</si>
  <si>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</si>
  <si>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</si>
  <si>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</si>
  <si>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</si>
  <si>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</si>
  <si>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</si>
  <si>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</si>
  <si>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</si>
  <si>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</si>
  <si>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</si>
  <si>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</si>
  <si>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</si>
  <si>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</si>
  <si>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</si>
  <si>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</si>
  <si>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</si>
  <si>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</si>
  <si>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</si>
  <si>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</si>
  <si>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</si>
  <si>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</si>
  <si>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</si>
  <si>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</si>
  <si>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</si>
  <si>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</si>
  <si>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</si>
  <si>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</si>
  <si>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</si>
  <si>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</si>
  <si>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</si>
  <si>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</si>
  <si>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</si>
  <si>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</si>
  <si>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</si>
  <si>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</si>
  <si>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</si>
  <si>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</si>
  <si>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</si>
  <si>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</si>
  <si>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</si>
  <si>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</si>
  <si>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</si>
  <si>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</si>
  <si>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</si>
  <si>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</si>
  <si>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</si>
  <si>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</si>
  <si>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</si>
  <si>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</si>
  <si>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</si>
  <si>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</si>
  <si>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</si>
  <si>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</si>
  <si>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</si>
  <si>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</si>
  <si>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</si>
  <si>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</si>
  <si>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</si>
  <si>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</si>
  <si>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</si>
  <si>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</si>
  <si>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</si>
  <si>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</si>
  <si>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</si>
  <si>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</si>
  <si>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</si>
  <si>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</si>
  <si>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</si>
  <si>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</si>
  <si>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</si>
  <si>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</si>
  <si>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</si>
  <si>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</si>
  <si>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</si>
  <si>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</si>
  <si>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</si>
  <si>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</si>
  <si>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</si>
  <si>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</si>
  <si>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</si>
  <si>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</si>
  <si>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</si>
  <si>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</si>
  <si>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</si>
  <si>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</si>
  <si>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</si>
  <si>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</si>
  <si>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</si>
  <si>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</si>
  <si>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</si>
  <si>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</si>
  <si>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</si>
  <si>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</si>
  <si>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</si>
  <si>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</si>
  <si>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</si>
  <si>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</si>
  <si>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</si>
  <si>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</si>
  <si>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</si>
  <si>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</si>
  <si>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</si>
  <si>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</si>
  <si>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</si>
  <si>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</si>
  <si>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</si>
  <si>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</si>
  <si>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</si>
  <si>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</si>
  <si>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</si>
  <si>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</si>
  <si>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</si>
  <si>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</si>
  <si>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</si>
  <si>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</si>
  <si>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</si>
  <si>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</si>
  <si>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</si>
  <si>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</si>
  <si>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</si>
  <si>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</si>
  <si>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</si>
  <si>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</si>
  <si>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</si>
  <si>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</si>
  <si>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</si>
  <si>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</si>
  <si>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</si>
  <si>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</si>
  <si>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</si>
  <si>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</si>
  <si>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</si>
  <si>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</si>
  <si>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</si>
  <si>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</si>
  <si>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</si>
  <si>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</si>
  <si>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</si>
  <si>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</si>
  <si>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</si>
  <si>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</si>
  <si>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</si>
  <si>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</si>
  <si>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</si>
  <si>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</si>
  <si>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</si>
  <si>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</si>
  <si>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</si>
  <si>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</si>
  <si>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</si>
  <si>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</si>
  <si>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</si>
  <si>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</si>
  <si>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</si>
  <si>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</si>
  <si>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</si>
  <si>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</si>
  <si>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</si>
  <si>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</si>
  <si>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</si>
  <si>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</si>
  <si>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</si>
  <si>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</si>
  <si>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</si>
  <si>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</si>
  <si>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</si>
  <si>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</si>
  <si>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</si>
  <si>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</si>
  <si>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</si>
  <si>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</si>
  <si>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</si>
  <si>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</si>
  <si>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</si>
  <si>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</si>
  <si>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</si>
  <si>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</si>
  <si>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</si>
  <si>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</si>
  <si>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</si>
  <si>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</si>
  <si>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</si>
  <si>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</si>
  <si>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</si>
  <si>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</si>
  <si>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</si>
  <si>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</si>
  <si>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</si>
  <si>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</si>
  <si>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</si>
  <si>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</si>
  <si>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</si>
  <si>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</si>
  <si>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</si>
  <si>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</si>
  <si>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</si>
  <si>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</si>
  <si>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</si>
  <si>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</si>
  <si>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</si>
  <si>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</si>
  <si>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</si>
  <si>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</si>
  <si>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</si>
  <si>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</si>
  <si>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</si>
  <si>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</si>
  <si>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</si>
  <si>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</si>
  <si>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</si>
  <si>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</si>
  <si>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</si>
  <si>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</si>
  <si>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</si>
  <si>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</si>
  <si>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</si>
  <si>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</si>
  <si>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</si>
  <si>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</si>
  <si>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</si>
  <si>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</si>
  <si>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</si>
  <si>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</si>
  <si>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</si>
  <si>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</si>
  <si>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</si>
  <si>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</si>
  <si>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</si>
  <si>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</si>
  <si>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</si>
  <si>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</si>
  <si>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</si>
  <si>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</si>
  <si>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</si>
  <si>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</si>
  <si>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</si>
  <si>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</si>
  <si>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</si>
  <si>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</si>
  <si>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</si>
  <si>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</si>
  <si>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</si>
  <si>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</si>
  <si>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</si>
  <si>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</si>
  <si>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</si>
  <si>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</si>
  <si>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</si>
  <si>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</si>
  <si>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</si>
  <si>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</si>
  <si>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</si>
  <si>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</si>
  <si>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</si>
  <si>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</si>
  <si>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</si>
  <si>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</si>
  <si>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</si>
  <si>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</si>
  <si>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</si>
  <si>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</si>
  <si>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</si>
  <si>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</si>
  <si>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</si>
  <si>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</si>
  <si>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</si>
  <si>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</si>
  <si>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</si>
  <si>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</si>
  <si>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</si>
  <si>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</si>
  <si>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</si>
  <si>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</si>
  <si>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</si>
  <si>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</si>
  <si>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</si>
  <si>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</si>
  <si>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</si>
  <si>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</si>
  <si>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</si>
  <si>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</si>
  <si>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</si>
  <si>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</si>
  <si>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</si>
  <si>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</si>
  <si>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</si>
  <si>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</si>
  <si>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</si>
  <si>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</si>
  <si>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</si>
  <si>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</si>
  <si>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</si>
  <si>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</si>
  <si>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</si>
  <si>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</si>
  <si>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</si>
  <si>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</si>
  <si>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</si>
  <si>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</si>
  <si>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</si>
  <si>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</si>
  <si>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</si>
  <si>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</si>
  <si>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</si>
  <si>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</si>
  <si>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</si>
  <si>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</si>
  <si>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</si>
  <si>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</si>
  <si>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</si>
  <si>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</si>
  <si>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</si>
  <si>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</si>
  <si>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</si>
  <si>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</si>
  <si>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</si>
  <si>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</si>
  <si>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</si>
  <si>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</si>
  <si>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</si>
  <si>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</si>
  <si>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</si>
  <si>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</si>
  <si>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</si>
  <si>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</si>
  <si>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</si>
  <si>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</si>
  <si>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</si>
  <si>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</si>
  <si>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</si>
  <si>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</si>
  <si>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</si>
  <si>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</si>
  <si>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</si>
  <si>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</si>
  <si>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</si>
  <si>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</si>
  <si>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</si>
  <si>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</si>
  <si>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</si>
  <si>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</si>
  <si>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</si>
  <si>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</si>
  <si>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</si>
  <si>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</si>
  <si>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</si>
  <si>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</si>
  <si>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</si>
  <si>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</si>
  <si>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</si>
  <si>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</si>
  <si>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</si>
  <si>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</si>
  <si>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</si>
  <si>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</si>
  <si>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</si>
  <si>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</si>
  <si>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</si>
  <si>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</si>
  <si>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</si>
  <si>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</si>
  <si>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</si>
  <si>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</si>
  <si>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</si>
  <si>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</si>
  <si>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</si>
  <si>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</si>
  <si>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</si>
  <si>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</si>
  <si>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</si>
  <si>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</si>
  <si>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</si>
  <si>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</si>
  <si>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</si>
  <si>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</si>
  <si>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</si>
  <si>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</si>
  <si>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</si>
  <si>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</si>
  <si>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</si>
  <si>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</si>
  <si>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</si>
  <si>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</si>
  <si>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</si>
  <si>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</si>
  <si>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</si>
  <si>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</si>
  <si>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</si>
  <si>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</si>
  <si>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</si>
  <si>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</si>
  <si>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</si>
  <si>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</si>
  <si>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</si>
  <si>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</si>
  <si>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</si>
  <si>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</si>
  <si>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</si>
  <si>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</si>
  <si>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</si>
  <si>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</si>
  <si>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</si>
  <si>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</si>
  <si>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</si>
  <si>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</si>
  <si>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</si>
  <si>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</si>
  <si>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</si>
  <si>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</si>
  <si>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</si>
  <si>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</si>
  <si>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</si>
  <si>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</si>
  <si>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</si>
  <si>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</si>
  <si>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</si>
  <si>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</si>
  <si>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</si>
  <si>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</si>
  <si>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</si>
  <si>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</si>
  <si>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</si>
  <si>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</si>
  <si>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</si>
  <si>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</si>
  <si>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</si>
  <si>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</si>
  <si>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</si>
  <si>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</si>
  <si>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</si>
  <si>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</si>
  <si>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</si>
  <si>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</si>
  <si>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</si>
  <si>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</si>
  <si>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</si>
  <si>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</si>
  <si>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</si>
  <si>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</si>
  <si>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</si>
  <si>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</si>
  <si>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</si>
  <si>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</si>
  <si>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</si>
  <si>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</si>
  <si>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</si>
  <si>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</si>
  <si>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</si>
  <si>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</si>
  <si>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</si>
  <si>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</si>
  <si>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</si>
  <si>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</si>
  <si>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</si>
  <si>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</si>
  <si>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</si>
  <si>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</si>
  <si>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</si>
  <si>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</si>
  <si>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</si>
  <si>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</si>
  <si>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</si>
  <si>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</si>
  <si>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</si>
  <si>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</si>
  <si>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</si>
  <si>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</si>
  <si>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</si>
  <si>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</si>
  <si>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</si>
  <si>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</si>
  <si>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</si>
  <si>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</si>
  <si>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</si>
  <si>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</si>
  <si>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</si>
  <si>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</si>
  <si>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</si>
  <si>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</si>
  <si>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</si>
  <si>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</si>
  <si>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</si>
  <si>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</si>
  <si>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</si>
  <si>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</si>
  <si>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</si>
  <si>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</si>
  <si>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</si>
  <si>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</si>
  <si>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</si>
  <si>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</si>
  <si>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</si>
  <si>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</si>
  <si>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</si>
  <si>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</si>
  <si>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</si>
  <si>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</si>
  <si>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</si>
  <si>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</si>
  <si>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</si>
  <si>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</si>
  <si>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</si>
  <si>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</si>
  <si>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</si>
  <si>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</si>
  <si>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</si>
  <si>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</si>
  <si>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</si>
  <si>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</si>
  <si>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</si>
  <si>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</si>
  <si>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</si>
  <si>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</si>
  <si>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</si>
  <si>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</si>
  <si>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</si>
  <si>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</si>
  <si>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</si>
  <si>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</si>
  <si>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</si>
  <si>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</si>
  <si>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</si>
  <si>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</si>
  <si>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</si>
  <si>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</si>
  <si>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</si>
  <si>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</si>
  <si>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</si>
  <si>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</si>
  <si>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</si>
  <si>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</si>
  <si>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</si>
  <si>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</si>
  <si>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</si>
  <si>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</si>
  <si>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</si>
  <si>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</si>
  <si>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</si>
  <si>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</si>
  <si>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</si>
  <si>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</si>
  <si>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</si>
  <si>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</si>
  <si>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</si>
  <si>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</si>
  <si>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</si>
  <si>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</si>
  <si>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</si>
  <si>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</si>
  <si>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</si>
  <si>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</si>
  <si>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</si>
  <si>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</si>
  <si>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</si>
  <si>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</si>
  <si>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</si>
  <si>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</si>
  <si>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</si>
  <si>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</si>
  <si>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</si>
  <si>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</si>
  <si>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</si>
  <si>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</si>
  <si>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</si>
  <si>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</si>
  <si>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</si>
  <si>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</si>
  <si>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</si>
  <si>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</si>
  <si>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</si>
  <si>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</si>
  <si>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</si>
  <si>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</si>
  <si>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</si>
  <si>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</si>
  <si>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</si>
  <si>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</si>
  <si>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</si>
  <si>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</si>
  <si>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</si>
  <si>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</si>
  <si>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</si>
  <si>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</si>
  <si>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</si>
  <si>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</si>
  <si>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</si>
  <si>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</si>
  <si>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</si>
  <si>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</si>
  <si>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</si>
  <si>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</si>
  <si>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</si>
  <si>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</si>
  <si>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</si>
  <si>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</si>
  <si>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</si>
  <si>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</si>
  <si>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</si>
  <si>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</si>
  <si>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</si>
  <si>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</si>
  <si>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</si>
  <si>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</si>
  <si>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</si>
  <si>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</si>
  <si>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</si>
  <si>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</si>
  <si>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</si>
  <si>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</si>
  <si>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</si>
  <si>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</si>
  <si>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</si>
  <si>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</si>
  <si>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</si>
  <si>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</si>
  <si>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</si>
  <si>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</si>
  <si>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</si>
  <si>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</si>
  <si>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</si>
  <si>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</si>
  <si>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</si>
  <si>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</si>
  <si>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</si>
  <si>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</si>
  <si>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</si>
  <si>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</si>
  <si>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</si>
  <si>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</si>
  <si>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</si>
  <si>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</si>
  <si>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</si>
  <si>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</si>
  <si>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</si>
  <si>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</si>
  <si>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</si>
  <si>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</si>
  <si>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</si>
  <si>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</si>
  <si>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</si>
  <si>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</si>
  <si>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</si>
  <si>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</si>
  <si>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</si>
  <si>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</si>
  <si>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</si>
  <si>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</si>
  <si>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</si>
  <si>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</si>
  <si>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</si>
  <si>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</si>
  <si>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</si>
  <si>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</si>
  <si>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</si>
  <si>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</si>
  <si>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</si>
  <si>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</si>
  <si>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</si>
  <si>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</si>
  <si>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</si>
  <si>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</si>
  <si>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</si>
  <si>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</si>
  <si>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</si>
  <si>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</si>
  <si>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</si>
  <si>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</si>
  <si>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</si>
  <si>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</si>
  <si>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</si>
  <si>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</si>
  <si>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</si>
  <si>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</si>
  <si>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</si>
  <si>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</si>
  <si>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</si>
  <si>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</si>
  <si>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</si>
  <si>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</si>
  <si>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</si>
  <si>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</si>
  <si>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</si>
  <si>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</si>
  <si>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</si>
  <si>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</si>
  <si>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</si>
  <si>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</si>
  <si>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</si>
  <si>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</si>
  <si>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</si>
  <si>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</si>
  <si>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</si>
  <si>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</si>
  <si>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</si>
  <si>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</si>
  <si>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</si>
  <si>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</si>
  <si>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</si>
  <si>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</si>
  <si>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</si>
  <si>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</si>
  <si>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</si>
  <si>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</si>
  <si>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</si>
  <si>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</si>
  <si>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</si>
  <si>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</si>
  <si>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</si>
  <si>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</si>
  <si>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</si>
  <si>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</si>
  <si>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</si>
  <si>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</si>
  <si>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</si>
  <si>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</si>
  <si>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</si>
  <si>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</si>
  <si>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</si>
  <si>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</si>
  <si>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</si>
  <si>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</si>
  <si>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</si>
  <si>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</si>
  <si>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</si>
  <si>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</si>
  <si>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</si>
  <si>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</si>
  <si>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</si>
  <si>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</si>
  <si>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</si>
  <si>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</si>
  <si>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</si>
  <si>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</si>
  <si>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</si>
  <si>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</si>
  <si>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</si>
  <si>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</si>
  <si>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</si>
  <si>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</si>
  <si>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</si>
  <si>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</si>
  <si>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</si>
  <si>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</si>
  <si>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</si>
  <si>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</si>
  <si>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</si>
  <si>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</si>
  <si>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</si>
  <si>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</si>
  <si>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</si>
  <si>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</si>
  <si>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</si>
  <si>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</si>
  <si>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</si>
  <si>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</si>
  <si>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</si>
  <si>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</si>
  <si>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</si>
  <si>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</si>
  <si>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</si>
  <si>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</si>
  <si>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</si>
  <si>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</si>
  <si>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</si>
  <si>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</si>
  <si>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</si>
  <si>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</si>
  <si>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</si>
  <si>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</si>
  <si>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</si>
  <si>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</si>
  <si>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</si>
  <si>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</si>
  <si>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</si>
  <si>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</si>
  <si>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</si>
  <si>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</si>
  <si>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</si>
  <si>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</si>
  <si>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</si>
  <si>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</si>
  <si>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</si>
  <si>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</si>
  <si>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</si>
  <si>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</si>
  <si>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</si>
  <si>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</si>
  <si>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</si>
  <si>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</si>
  <si>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</si>
  <si>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</si>
  <si>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</si>
  <si>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</si>
  <si>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</si>
  <si>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</si>
  <si>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</si>
  <si>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</si>
  <si>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</si>
  <si>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</si>
  <si>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</si>
  <si>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</si>
  <si>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</si>
  <si>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</si>
  <si>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</si>
  <si>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</si>
  <si>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</si>
  <si>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</si>
  <si>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</si>
  <si>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</si>
  <si>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</si>
  <si>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</si>
  <si>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</si>
  <si>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</si>
  <si>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</si>
  <si>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</si>
  <si>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</si>
  <si>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</si>
  <si>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</si>
  <si>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</si>
  <si>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</si>
  <si>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</si>
  <si>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</si>
  <si>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</si>
  <si>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</si>
  <si>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</si>
  <si>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</si>
  <si>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</si>
  <si>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</si>
  <si>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</si>
  <si>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</si>
  <si>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</si>
  <si>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</si>
  <si>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</si>
  <si>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</si>
  <si>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</si>
  <si>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</si>
  <si>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</si>
  <si>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</si>
  <si>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</si>
  <si>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</si>
  <si>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</si>
  <si>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</si>
  <si>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</si>
  <si>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</si>
  <si>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</si>
  <si>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</si>
  <si>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</si>
  <si>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</si>
  <si>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</si>
  <si>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</si>
  <si>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</si>
  <si>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</si>
  <si>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</si>
  <si>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</si>
  <si>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</si>
  <si>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</si>
  <si>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</si>
  <si>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</si>
  <si>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</si>
  <si>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</si>
  <si>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</si>
  <si>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</si>
  <si>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</si>
  <si>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</si>
  <si>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</si>
  <si>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</si>
  <si>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</si>
  <si>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</si>
  <si>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</si>
  <si>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</si>
  <si>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</si>
  <si>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</si>
  <si>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</si>
  <si>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</si>
  <si>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</si>
  <si>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</si>
  <si>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</si>
  <si>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</si>
  <si>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</si>
  <si>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</si>
  <si>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</si>
  <si>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</si>
  <si>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</si>
  <si>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</si>
  <si>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</si>
  <si>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</si>
  <si>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</si>
  <si>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</si>
  <si>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</si>
  <si>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</si>
  <si>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</si>
  <si>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</si>
  <si>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</si>
  <si>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</si>
  <si>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</si>
  <si>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</si>
  <si>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</si>
  <si>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</si>
  <si>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</si>
  <si>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</si>
  <si>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</si>
  <si>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</si>
  <si>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</si>
  <si>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</si>
  <si>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</si>
  <si>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</si>
  <si>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</si>
  <si>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</si>
  <si>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</si>
  <si>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</si>
  <si>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</si>
  <si>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</si>
  <si>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</si>
  <si>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</si>
  <si>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</si>
  <si>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</si>
  <si>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</si>
  <si>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</si>
  <si>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</si>
  <si>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</si>
  <si>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</si>
  <si>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</si>
  <si>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</si>
  <si>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</si>
  <si>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</si>
  <si>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</si>
  <si>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</si>
  <si>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</si>
  <si>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</si>
  <si>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</si>
  <si>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</si>
  <si>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</si>
  <si>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</si>
  <si>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</si>
  <si>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</si>
  <si>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</si>
  <si>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</si>
  <si>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</si>
  <si>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</si>
  <si>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</si>
  <si>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</si>
  <si>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</si>
  <si>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</si>
  <si>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</si>
  <si>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</si>
  <si>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</si>
  <si>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</si>
  <si>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</si>
  <si>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</si>
  <si>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</si>
  <si>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</si>
  <si>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</si>
  <si>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</si>
  <si>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</si>
  <si>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</si>
  <si>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</si>
  <si>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</si>
  <si>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</si>
  <si>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</si>
  <si>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</si>
  <si>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</si>
  <si>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</si>
  <si>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</si>
  <si>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</si>
  <si>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</si>
  <si>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</si>
  <si>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</si>
  <si>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</si>
  <si>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</si>
  <si>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</si>
  <si>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</si>
  <si>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</si>
  <si>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</si>
  <si>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</si>
  <si>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</si>
  <si>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</si>
  <si>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</si>
  <si>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</si>
  <si>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</si>
  <si>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</si>
  <si>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</si>
  <si>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</si>
  <si>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</si>
  <si>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</si>
  <si>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</si>
  <si>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</si>
  <si>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</si>
  <si>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</si>
  <si>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</si>
  <si>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</si>
  <si>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</si>
  <si>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</si>
  <si>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</si>
  <si>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</si>
  <si>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</si>
  <si>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</si>
  <si>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</si>
  <si>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</si>
  <si>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</si>
  <si>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</si>
  <si>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</si>
  <si>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</si>
  <si>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</si>
  <si>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</si>
  <si>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</si>
  <si>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</si>
  <si>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</si>
  <si>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</si>
  <si>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</si>
  <si>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</si>
  <si>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</si>
  <si>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</si>
  <si>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</si>
  <si>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</si>
  <si>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</si>
  <si>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</si>
  <si>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</si>
  <si>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</si>
  <si>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</si>
  <si>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</si>
  <si>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</si>
  <si>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</si>
  <si>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</si>
  <si>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</si>
  <si>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</si>
  <si>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</si>
  <si>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</si>
  <si>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</si>
  <si>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</si>
  <si>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</si>
  <si>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</si>
  <si>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</si>
  <si>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</si>
  <si>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</si>
  <si>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</si>
  <si>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</si>
  <si>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</si>
  <si>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</si>
  <si>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</si>
  <si>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</si>
  <si>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</si>
  <si>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</si>
  <si>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</si>
  <si>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</si>
  <si>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</si>
  <si>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</si>
  <si>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</si>
  <si>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</si>
  <si>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</si>
  <si>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</si>
  <si>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</si>
  <si>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</si>
  <si>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</si>
  <si>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</si>
  <si>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</si>
  <si>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</si>
  <si>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</si>
  <si>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</si>
  <si>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</si>
  <si>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</si>
  <si>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</si>
  <si>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</si>
  <si>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</si>
  <si>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</si>
  <si>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</si>
  <si>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</si>
  <si>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</si>
  <si>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</si>
  <si>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</si>
  <si>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</si>
  <si>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</si>
  <si>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</si>
  <si>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</si>
  <si>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</si>
  <si>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</si>
  <si>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</si>
  <si>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</si>
  <si>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</si>
  <si>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</si>
  <si>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</si>
  <si>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</si>
  <si>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</si>
  <si>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</si>
  <si>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</si>
  <si>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</si>
  <si>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</si>
  <si>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</si>
  <si>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</si>
  <si>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</si>
  <si>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</si>
  <si>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</si>
  <si>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</si>
  <si>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</si>
  <si>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</si>
  <si>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</si>
  <si>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</si>
  <si>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</si>
  <si>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</si>
  <si>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</si>
  <si>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</si>
  <si>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</si>
  <si>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</si>
  <si>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</si>
  <si>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</si>
  <si>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</si>
  <si>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</si>
  <si>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</si>
  <si>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</si>
  <si>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</si>
  <si>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</si>
  <si>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</si>
  <si>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</si>
  <si>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</si>
  <si>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</si>
  <si>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</si>
  <si>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</si>
  <si>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</si>
  <si>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</si>
  <si>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</si>
  <si>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</si>
  <si>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</si>
  <si>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</si>
  <si>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</si>
  <si>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</si>
  <si>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</si>
  <si>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</si>
  <si>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</si>
  <si>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</si>
  <si>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</si>
  <si>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</si>
  <si>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</si>
  <si>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</si>
  <si>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</si>
  <si>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</si>
  <si>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</si>
  <si>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</si>
  <si>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</si>
  <si>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</si>
  <si>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</si>
  <si>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</si>
  <si>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</si>
  <si>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</si>
  <si>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</si>
  <si>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</si>
  <si>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</si>
  <si>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</si>
  <si>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</si>
  <si>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</si>
  <si>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</si>
  <si>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</si>
  <si>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</si>
  <si>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</si>
  <si>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</si>
  <si>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</si>
  <si>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</si>
  <si>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</si>
  <si>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</si>
  <si>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</si>
  <si>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</si>
  <si>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</si>
  <si>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</si>
  <si>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</si>
  <si>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</si>
  <si>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</si>
  <si>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</si>
  <si>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</si>
  <si>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</si>
  <si>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</si>
  <si>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</si>
  <si>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</si>
  <si>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</si>
  <si>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</si>
  <si>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</si>
  <si>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</si>
  <si>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</si>
  <si>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</si>
  <si>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</si>
  <si>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</si>
  <si>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</si>
  <si>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</si>
  <si>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</si>
  <si>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</si>
  <si>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</si>
  <si>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</si>
  <si>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</si>
  <si>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</si>
  <si>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</si>
  <si>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</si>
  <si>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</si>
  <si>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</si>
  <si>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</si>
  <si>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</si>
  <si>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</si>
  <si>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</si>
  <si>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</si>
  <si>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</si>
  <si>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</si>
  <si>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</si>
  <si>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</si>
  <si>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</si>
  <si>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</si>
  <si>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</si>
  <si>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</si>
  <si>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</si>
  <si>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</si>
  <si>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</si>
  <si>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</si>
  <si>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</si>
  <si>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</si>
  <si>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</si>
  <si>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</si>
  <si>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</si>
  <si>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</si>
  <si>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</si>
  <si>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</si>
  <si>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</si>
  <si>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</si>
  <si>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</si>
  <si>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</si>
  <si>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</si>
  <si>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</si>
  <si>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</si>
  <si>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</si>
  <si>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</si>
  <si>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</si>
  <si>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</si>
  <si>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</si>
  <si>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</si>
  <si>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</si>
  <si>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</si>
  <si>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</si>
  <si>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</si>
  <si>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</si>
  <si>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</si>
  <si>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</si>
  <si>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</si>
  <si>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</si>
  <si>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</si>
  <si>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</si>
  <si>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</si>
  <si>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</si>
  <si>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</si>
  <si>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</si>
  <si>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</si>
  <si>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</si>
  <si>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</si>
  <si>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</si>
  <si>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</si>
  <si>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</si>
  <si>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</si>
  <si>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</si>
  <si>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</si>
  <si>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</si>
  <si>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</si>
  <si>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</si>
  <si>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</si>
  <si>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</si>
  <si>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</si>
  <si>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</si>
  <si>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</si>
  <si>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</si>
  <si>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</si>
  <si>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</si>
  <si>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</si>
  <si>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</si>
  <si>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</si>
  <si>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</si>
  <si>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</si>
  <si>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</si>
  <si>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</si>
  <si>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</si>
  <si>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</si>
  <si>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</si>
  <si>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</si>
  <si>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</si>
  <si>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</si>
  <si>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</si>
  <si>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</si>
  <si>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</si>
  <si>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</si>
  <si>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</si>
  <si>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</si>
  <si>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</si>
  <si>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</si>
  <si>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</si>
  <si>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</si>
  <si>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</si>
  <si>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</si>
  <si>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</si>
  <si>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</si>
  <si>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</si>
  <si>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</si>
  <si>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</si>
  <si>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</si>
  <si>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</si>
  <si>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</si>
  <si>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</si>
  <si>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</si>
  <si>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</si>
  <si>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</si>
  <si>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</si>
  <si>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</si>
  <si>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</si>
  <si>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</si>
  <si>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</si>
  <si>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</si>
  <si>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</si>
  <si>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</si>
  <si>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</si>
  <si>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</si>
  <si>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</si>
  <si>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</si>
  <si>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</si>
  <si>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</si>
  <si>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</si>
  <si>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</si>
  <si>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</si>
  <si>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</si>
  <si>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</si>
  <si>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</si>
  <si>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</si>
  <si>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</si>
  <si>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</si>
  <si>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</si>
  <si>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</si>
  <si>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</si>
  <si>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</si>
  <si>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</si>
  <si>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</si>
  <si>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</si>
  <si>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</si>
  <si>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</si>
  <si>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</si>
  <si>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</si>
  <si>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</si>
  <si>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</si>
  <si>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</si>
  <si>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</si>
  <si>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</si>
  <si>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</si>
  <si>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</si>
  <si>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</si>
  <si>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</si>
  <si>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</si>
  <si>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</si>
  <si>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</si>
  <si>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</si>
  <si>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</si>
  <si>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</si>
  <si>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</si>
  <si>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</si>
  <si>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</si>
  <si>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</si>
  <si>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</si>
  <si>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</si>
  <si>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</si>
  <si>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</si>
  <si>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</si>
  <si>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</si>
  <si>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</si>
  <si>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</si>
  <si>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</si>
  <si>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</si>
  <si>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</si>
  <si>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</si>
  <si>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</si>
  <si>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</si>
  <si>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</si>
  <si>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</si>
  <si>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</si>
  <si>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</si>
  <si>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</si>
  <si>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</si>
  <si>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</si>
  <si>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</si>
  <si>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</si>
  <si>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</si>
  <si>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</si>
  <si>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</si>
  <si>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</si>
  <si>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</si>
  <si>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</si>
  <si>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</si>
  <si>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</si>
  <si>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</si>
  <si>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</si>
  <si>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</si>
  <si>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</si>
  <si>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</si>
  <si>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</si>
  <si>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</si>
  <si>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</si>
  <si>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</si>
  <si>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</si>
  <si>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</si>
  <si>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</si>
  <si>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</si>
  <si>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</si>
  <si>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</si>
  <si>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</si>
  <si>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</si>
  <si>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</si>
  <si>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</si>
  <si>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</si>
  <si>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</si>
  <si>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</si>
  <si>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</si>
  <si>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</si>
  <si>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</si>
  <si>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</si>
  <si>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</si>
  <si>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</si>
  <si>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</si>
  <si>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</si>
  <si>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</si>
  <si>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</si>
  <si>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</si>
  <si>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</si>
  <si>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</si>
  <si>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</si>
  <si>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</si>
  <si>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</si>
  <si>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</si>
  <si>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</si>
  <si>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</si>
  <si>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</si>
  <si>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</si>
  <si>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</si>
  <si>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</si>
  <si>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</si>
  <si>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</si>
  <si>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</si>
  <si>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</si>
  <si>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</si>
  <si>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</si>
  <si>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</si>
  <si>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</si>
  <si>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</si>
  <si>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</si>
  <si>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</si>
  <si>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</si>
  <si>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</si>
  <si>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</si>
  <si>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</si>
  <si>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</si>
  <si>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</si>
  <si>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</si>
  <si>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</si>
  <si>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</si>
  <si>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</si>
  <si>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</si>
  <si>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</si>
  <si>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</si>
  <si>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</si>
  <si>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</si>
  <si>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</si>
  <si>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</si>
  <si>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</si>
  <si>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</si>
  <si>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</si>
  <si>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</si>
  <si>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</si>
  <si>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</si>
  <si>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</si>
  <si>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</si>
  <si>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</si>
  <si>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</si>
  <si>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</si>
  <si>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</si>
  <si>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</si>
  <si>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</si>
  <si>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</si>
  <si>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</si>
  <si>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</si>
  <si>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</si>
  <si>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</si>
  <si>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</si>
  <si>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</si>
  <si>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</si>
  <si>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</si>
  <si>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</si>
  <si>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</si>
  <si>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</si>
  <si>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</si>
  <si>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</si>
  <si>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</si>
  <si>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</si>
  <si>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</si>
  <si>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</si>
  <si>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</si>
  <si>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</si>
  <si>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</si>
  <si>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</si>
  <si>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</si>
  <si>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</si>
  <si>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</si>
  <si>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</si>
  <si>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</si>
  <si>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</si>
  <si>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</si>
  <si>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</si>
  <si>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</si>
  <si>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</si>
  <si>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</si>
  <si>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</si>
  <si>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</si>
  <si>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</si>
  <si>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</si>
  <si>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</si>
  <si>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</si>
  <si>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</si>
  <si>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</si>
  <si>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</si>
  <si>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</si>
  <si>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</si>
  <si>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</si>
  <si>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</si>
  <si>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</si>
  <si>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</si>
  <si>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</si>
  <si>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</si>
  <si>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</si>
  <si>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</si>
  <si>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</si>
  <si>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</si>
  <si>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</si>
  <si>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</si>
  <si>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</si>
  <si>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</si>
  <si>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</si>
  <si>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</si>
  <si>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</si>
  <si>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</si>
  <si>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</si>
  <si>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</si>
  <si>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</si>
  <si>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</si>
  <si>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</si>
  <si>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</si>
  <si>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</si>
  <si>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</si>
  <si>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</si>
  <si>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</si>
  <si>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</si>
  <si>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</si>
  <si>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</si>
  <si>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</si>
  <si>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</si>
  <si>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</si>
  <si>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</si>
  <si>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</si>
  <si>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</si>
  <si>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</si>
  <si>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</si>
  <si>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</si>
  <si>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</si>
  <si>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</si>
  <si>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</si>
  <si>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</si>
  <si>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</si>
  <si>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</si>
  <si>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</si>
  <si>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</si>
  <si>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</si>
  <si>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</si>
  <si>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</si>
  <si>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</si>
  <si>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</si>
  <si>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</si>
  <si>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</si>
  <si>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</si>
  <si>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</si>
  <si>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</si>
  <si>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</si>
  <si>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</si>
  <si>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</si>
  <si>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</si>
  <si>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</si>
  <si>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</si>
  <si>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</si>
  <si>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</si>
  <si>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</si>
  <si>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</si>
  <si>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</si>
  <si>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</si>
  <si>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</si>
  <si>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</si>
  <si>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</si>
  <si>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</si>
  <si>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</si>
  <si>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</si>
  <si>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</si>
  <si>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</si>
  <si>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</si>
  <si>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</si>
  <si>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</si>
  <si>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</si>
  <si>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</si>
  <si>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</si>
  <si>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</si>
  <si>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</si>
  <si>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</si>
  <si>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</si>
  <si>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</si>
  <si>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</si>
  <si>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</si>
  <si>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</si>
  <si>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</si>
  <si>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</si>
  <si>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</si>
  <si>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</si>
  <si>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</si>
  <si>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</si>
  <si>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</si>
  <si>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</si>
  <si>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</si>
  <si>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</si>
  <si>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</si>
  <si>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</si>
  <si>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</si>
  <si>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</si>
  <si>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</si>
  <si>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</si>
  <si>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</si>
  <si>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</si>
  <si>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</si>
  <si>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</si>
  <si>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</si>
  <si>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</si>
  <si>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</si>
  <si>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</si>
  <si>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</si>
  <si>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</si>
  <si>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</si>
  <si>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</si>
  <si>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</si>
  <si>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</si>
  <si>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</si>
  <si>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</si>
  <si>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</si>
  <si>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</si>
  <si>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</si>
  <si>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</si>
  <si>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</si>
  <si>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</si>
  <si>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</si>
  <si>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</si>
  <si>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</si>
  <si>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</si>
  <si>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</si>
  <si>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</si>
  <si>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</si>
  <si>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</si>
  <si>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</si>
  <si>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</si>
  <si>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</si>
  <si>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</si>
  <si>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</si>
  <si>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</si>
  <si>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</si>
  <si>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</si>
  <si>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</si>
  <si>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</si>
  <si>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</si>
  <si>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</si>
  <si>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</si>
  <si>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</si>
  <si>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</si>
  <si>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</si>
  <si>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</si>
  <si>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</si>
  <si>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</si>
  <si>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</si>
  <si>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</si>
  <si>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</si>
  <si>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</si>
  <si>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</si>
  <si>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</si>
  <si>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</si>
  <si>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</si>
  <si>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</si>
  <si>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</si>
  <si>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</si>
  <si>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</si>
  <si>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</si>
  <si>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</si>
  <si>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</si>
  <si>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</si>
  <si>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</si>
  <si>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</si>
  <si>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</si>
  <si>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</si>
  <si>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</si>
  <si>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</si>
  <si>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</si>
  <si>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</si>
  <si>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</si>
  <si>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</si>
  <si>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</si>
  <si>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</si>
  <si>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</si>
  <si>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</si>
  <si>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</si>
  <si>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</si>
  <si>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</si>
  <si>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</si>
  <si>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</si>
  <si>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</si>
  <si>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</si>
  <si>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</si>
  <si>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</si>
  <si>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</si>
  <si>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</si>
  <si>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</si>
  <si>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</si>
  <si>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</si>
  <si>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</si>
  <si>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</si>
  <si>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</si>
  <si>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</si>
  <si>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</si>
  <si>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</si>
  <si>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</si>
  <si>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</si>
  <si>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</si>
  <si>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</si>
  <si>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</si>
  <si>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</si>
  <si>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</si>
  <si>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</si>
  <si>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</si>
  <si>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</si>
  <si>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</si>
  <si>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</si>
  <si>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</si>
  <si>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</si>
  <si>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</si>
  <si>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</si>
  <si>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</si>
  <si>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</si>
  <si>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</si>
  <si>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</si>
  <si>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</si>
  <si>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</si>
  <si>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</si>
  <si>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</si>
  <si>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</si>
  <si>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</si>
  <si>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</si>
  <si>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</si>
  <si>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</si>
  <si>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</si>
  <si>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</si>
  <si>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</si>
  <si>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</si>
  <si>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</si>
  <si>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</si>
  <si>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</si>
  <si>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</si>
  <si>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</si>
  <si>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</si>
  <si>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</si>
  <si>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</si>
  <si>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</si>
  <si>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</si>
  <si>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</si>
  <si>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</si>
  <si>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</si>
  <si>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</si>
  <si>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</si>
  <si>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</si>
  <si>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</si>
  <si>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</si>
  <si>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</si>
  <si>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</si>
  <si>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</si>
  <si>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</si>
  <si>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</si>
  <si>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</si>
  <si>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</si>
  <si>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</si>
  <si>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</si>
  <si>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</si>
  <si>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</si>
  <si>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</si>
  <si>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</si>
  <si>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</si>
  <si>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</si>
  <si>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</si>
  <si>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</si>
  <si>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</si>
  <si>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</si>
  <si>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</si>
  <si>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</si>
  <si>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</si>
  <si>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</si>
  <si>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</si>
  <si>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</si>
  <si>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</si>
  <si>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</si>
  <si>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</si>
  <si>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</si>
  <si>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</si>
  <si>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</si>
  <si>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</si>
  <si>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</si>
  <si>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</si>
  <si>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</si>
  <si>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</si>
  <si>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</si>
  <si>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</si>
  <si>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</si>
  <si>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</si>
  <si>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</si>
  <si>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</si>
  <si>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</si>
  <si>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</si>
  <si>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</si>
  <si>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</si>
  <si>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</si>
  <si>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</si>
  <si>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</si>
  <si>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</si>
  <si>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</si>
  <si>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</si>
  <si>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</si>
  <si>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</si>
  <si>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</si>
  <si>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</si>
  <si>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</si>
  <si>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</si>
  <si>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</si>
  <si>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</si>
  <si>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</si>
  <si>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</si>
  <si>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</si>
  <si>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</si>
  <si>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</si>
  <si>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</si>
  <si>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</si>
  <si>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</si>
  <si>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</si>
  <si>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</si>
  <si>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</si>
  <si>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</si>
  <si>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</si>
  <si>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</si>
  <si>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</si>
  <si>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</si>
  <si>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</si>
  <si>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</si>
  <si>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</si>
  <si>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</si>
  <si>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</si>
  <si>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</si>
  <si>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</si>
  <si>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</si>
  <si>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</si>
  <si>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</si>
  <si>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</si>
  <si>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</si>
  <si>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</si>
  <si>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</si>
  <si>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</si>
  <si>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</si>
  <si>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</si>
  <si>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</si>
  <si>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</si>
  <si>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</si>
  <si>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</si>
  <si>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</si>
  <si>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</si>
  <si>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</si>
  <si>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</si>
  <si>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</si>
  <si>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</si>
  <si>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</si>
  <si>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</si>
  <si>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</si>
  <si>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</si>
  <si>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</si>
  <si>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</si>
  <si>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</si>
  <si>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</si>
  <si>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</si>
  <si>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</si>
  <si>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</si>
  <si>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</si>
  <si>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</si>
  <si>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</si>
  <si>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</si>
  <si>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</si>
  <si>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</si>
  <si>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</si>
  <si>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</si>
  <si>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</si>
  <si>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</si>
  <si>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</si>
  <si>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</si>
  <si>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</si>
  <si>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</si>
  <si>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</si>
  <si>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</si>
  <si>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</si>
  <si>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</si>
  <si>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</si>
  <si>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</si>
  <si>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</si>
  <si>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</si>
  <si>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</si>
  <si>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</si>
  <si>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</si>
  <si>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</si>
  <si>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</si>
  <si>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</si>
  <si>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</si>
  <si>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</si>
  <si>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</si>
  <si>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</si>
  <si>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</si>
  <si>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</si>
  <si>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</si>
  <si>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</si>
  <si>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</si>
  <si>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</si>
  <si>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</si>
  <si>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</si>
  <si>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</si>
  <si>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</si>
  <si>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</si>
  <si>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</si>
  <si>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</si>
  <si>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</si>
  <si>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</si>
  <si>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</si>
  <si>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</si>
  <si>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</si>
  <si>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</si>
  <si>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</si>
  <si>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</si>
  <si>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</si>
  <si>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</si>
  <si>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</si>
  <si>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</si>
  <si>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</si>
  <si>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</si>
  <si>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</si>
  <si>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</si>
  <si>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</si>
  <si>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</si>
  <si>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</si>
  <si>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</si>
  <si>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</si>
  <si>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</si>
  <si>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</si>
  <si>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</si>
  <si>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</si>
  <si>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</si>
  <si>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</si>
  <si>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</si>
  <si>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</si>
  <si>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</si>
  <si>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</si>
  <si>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</si>
  <si>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</si>
  <si>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</si>
  <si>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</si>
  <si>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</si>
  <si>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</si>
  <si>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</si>
  <si>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</si>
  <si>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</si>
  <si>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</si>
  <si>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</si>
  <si>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</si>
  <si>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</si>
  <si>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</si>
  <si>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</si>
  <si>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</si>
  <si>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</si>
  <si>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</si>
  <si>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</si>
  <si>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</si>
  <si>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</si>
  <si>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</si>
  <si>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</si>
  <si>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</si>
  <si>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</si>
  <si>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</si>
  <si>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</si>
  <si>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</si>
  <si>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</si>
  <si>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</si>
  <si>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</si>
  <si>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</si>
  <si>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</si>
  <si>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</si>
  <si>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</si>
  <si>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</si>
  <si>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</si>
  <si>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</si>
  <si>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</si>
  <si>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</si>
  <si>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</si>
  <si>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</si>
  <si>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</si>
  <si>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</si>
  <si>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</si>
  <si>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</si>
  <si>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</si>
  <si>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</si>
  <si>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</si>
  <si>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</si>
  <si>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</si>
  <si>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</si>
  <si>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</si>
  <si>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</si>
  <si>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</si>
  <si>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</si>
  <si>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</si>
  <si>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</si>
  <si>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</si>
  <si>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</si>
  <si>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</si>
  <si>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</si>
  <si>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</si>
  <si>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</si>
  <si>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</si>
  <si>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</si>
  <si>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</si>
  <si>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</si>
  <si>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</si>
  <si>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</si>
  <si>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</si>
  <si>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</si>
  <si>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</si>
  <si>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</si>
  <si>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</si>
  <si>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</si>
  <si>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</si>
  <si>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</si>
  <si>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</si>
  <si>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</si>
  <si>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</si>
  <si>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</si>
  <si>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</si>
  <si>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</si>
  <si>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</si>
  <si>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</si>
  <si>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</si>
  <si>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</si>
  <si>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</si>
  <si>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</si>
  <si>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</si>
  <si>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</si>
  <si>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</si>
  <si>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</si>
  <si>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</si>
  <si>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</si>
  <si>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</si>
  <si>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</si>
  <si>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</si>
  <si>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</si>
  <si>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</si>
  <si>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</si>
  <si>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</si>
  <si>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</si>
  <si>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</si>
  <si>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</si>
  <si>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</si>
  <si>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</si>
  <si>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</si>
  <si>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</si>
  <si>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</si>
  <si>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</si>
  <si>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</si>
  <si>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</si>
  <si>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</si>
  <si>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</si>
  <si>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</si>
  <si>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</si>
  <si>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</si>
  <si>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</si>
  <si>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</si>
  <si>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</si>
  <si>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</si>
  <si>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</si>
  <si>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</si>
  <si>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</si>
  <si>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</si>
  <si>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</si>
  <si>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</si>
  <si>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</si>
  <si>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</si>
  <si>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</si>
  <si>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</si>
  <si>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</si>
  <si>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</si>
  <si>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</si>
  <si>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</si>
  <si>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</si>
  <si>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</si>
  <si>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</si>
  <si>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</si>
  <si>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</si>
  <si>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</si>
  <si>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</si>
  <si>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</si>
  <si>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</si>
  <si>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</si>
  <si>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</si>
  <si>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</si>
  <si>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</si>
  <si>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</si>
  <si>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</si>
  <si>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</si>
  <si>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</si>
  <si>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</si>
  <si>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</si>
  <si>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</si>
  <si>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</si>
  <si>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</si>
  <si>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</si>
  <si>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</si>
  <si>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</si>
  <si>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</si>
  <si>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</si>
  <si>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</si>
  <si>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</si>
  <si>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</si>
  <si>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</si>
  <si>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</si>
  <si>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</si>
  <si>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</si>
  <si>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</si>
  <si>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</si>
  <si>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</si>
  <si>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</si>
  <si>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</si>
  <si>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</si>
  <si>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</si>
  <si>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</si>
  <si>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</si>
  <si>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</si>
  <si>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</si>
  <si>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</si>
  <si>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</si>
  <si>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</si>
  <si>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</si>
  <si>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</si>
  <si>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</si>
  <si>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</si>
  <si>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</si>
  <si>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</si>
  <si>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</si>
  <si>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</si>
  <si>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</si>
  <si>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</si>
  <si>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</si>
  <si>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</si>
  <si>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</si>
  <si>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</si>
  <si>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</si>
  <si>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</si>
  <si>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</si>
  <si>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</si>
  <si>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</si>
  <si>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</si>
  <si>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</si>
  <si>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</si>
  <si>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</si>
  <si>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</si>
  <si>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</si>
  <si>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</si>
  <si>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</si>
  <si>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</si>
  <si>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</si>
  <si>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</si>
  <si>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</si>
  <si>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</si>
  <si>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</si>
  <si>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</si>
  <si>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</si>
  <si>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</si>
  <si>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</si>
  <si>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</si>
  <si>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</si>
  <si>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</si>
  <si>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</si>
  <si>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</si>
  <si>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</si>
  <si>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</si>
  <si>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</si>
  <si>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</si>
  <si>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</si>
  <si>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</si>
  <si>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</si>
  <si>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</si>
  <si>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</si>
  <si>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</si>
  <si>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</si>
  <si>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</si>
  <si>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</si>
  <si>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</si>
  <si>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</si>
  <si>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</si>
  <si>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</si>
  <si>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</si>
  <si>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</si>
  <si>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</si>
  <si>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</si>
  <si>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</si>
  <si>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</si>
  <si>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</si>
  <si>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</si>
  <si>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</si>
  <si>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</si>
  <si>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</si>
  <si>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</si>
  <si>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</si>
  <si>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</si>
  <si>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</si>
  <si>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</si>
  <si>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</si>
  <si>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</si>
  <si>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</si>
  <si>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</si>
  <si>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</si>
  <si>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</si>
  <si>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</si>
  <si>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</si>
  <si>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</si>
  <si>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</si>
  <si>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</si>
  <si>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</si>
  <si>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</si>
  <si>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</si>
  <si>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</si>
  <si>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</si>
  <si>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</si>
  <si>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</si>
  <si>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</si>
  <si>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</si>
  <si>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</si>
  <si>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</si>
  <si>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</si>
  <si>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</si>
  <si>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</si>
  <si>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</si>
  <si>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</si>
  <si>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</si>
  <si>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</si>
  <si>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</si>
  <si>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</si>
  <si>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</si>
  <si>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</si>
  <si>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</si>
  <si>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</si>
  <si>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</si>
  <si>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</si>
  <si>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</si>
  <si>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</si>
  <si>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</si>
  <si>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</si>
  <si>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</si>
  <si>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</si>
  <si>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</si>
  <si>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</si>
  <si>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</si>
  <si>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</si>
  <si>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</si>
  <si>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</si>
  <si>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</si>
  <si>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</si>
  <si>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</si>
  <si>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</si>
  <si>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</si>
  <si>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</si>
  <si>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</si>
  <si>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</si>
  <si>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</si>
  <si>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</si>
  <si>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</si>
  <si>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</si>
  <si>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</si>
  <si>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</si>
  <si>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</si>
  <si>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</si>
  <si>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</si>
  <si>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</si>
  <si>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</si>
  <si>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</si>
  <si>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</si>
  <si>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</si>
  <si>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</si>
  <si>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</si>
  <si>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</si>
  <si>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</si>
  <si>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</si>
  <si>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</si>
  <si>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</si>
  <si>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</si>
  <si>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</si>
  <si>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</si>
  <si>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</si>
  <si>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</si>
  <si>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</si>
  <si>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</si>
  <si>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</si>
  <si>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</si>
  <si>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</si>
  <si>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</si>
  <si>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</si>
  <si>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</si>
  <si>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</si>
  <si>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</si>
  <si>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</si>
  <si>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</si>
  <si>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</si>
  <si>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</si>
  <si>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</si>
  <si>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</si>
  <si>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</si>
  <si>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</si>
  <si>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</si>
  <si>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</si>
  <si>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</si>
  <si>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</si>
  <si>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</si>
  <si>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</si>
  <si>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</si>
  <si>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</si>
  <si>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</si>
  <si>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</si>
  <si>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</si>
  <si>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</si>
  <si>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</si>
  <si>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</si>
  <si>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</si>
  <si>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</si>
  <si>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</si>
  <si>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</si>
  <si>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</si>
  <si>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</si>
  <si>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</si>
  <si>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</si>
  <si>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</si>
  <si>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</si>
  <si>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</si>
  <si>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</si>
  <si>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</si>
  <si>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</si>
  <si>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</si>
  <si>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</si>
  <si>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</si>
  <si>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</si>
  <si>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</si>
  <si>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</si>
  <si>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</si>
  <si>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</si>
  <si>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</si>
  <si>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</si>
  <si>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</si>
  <si>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</si>
  <si>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</si>
  <si>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</si>
  <si>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</si>
  <si>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</si>
  <si>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</si>
  <si>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</si>
  <si>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</si>
  <si>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</si>
  <si>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</si>
  <si>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</si>
  <si>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</si>
  <si>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</si>
  <si>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</si>
  <si>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</si>
  <si>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</si>
  <si>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</si>
  <si>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</si>
  <si>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</si>
  <si>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</si>
  <si>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</si>
  <si>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</si>
  <si>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</si>
  <si>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</si>
  <si>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</si>
  <si>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</si>
  <si>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</si>
  <si>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</si>
  <si>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</si>
  <si>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</si>
  <si>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</si>
  <si>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</si>
  <si>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</si>
  <si>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</si>
  <si>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</si>
  <si>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</si>
  <si>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</si>
  <si>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</si>
  <si>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</si>
  <si>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</si>
  <si>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</si>
  <si>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</si>
  <si>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</si>
  <si>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</si>
  <si>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</si>
  <si>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</si>
  <si>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</si>
  <si>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</si>
  <si>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</si>
  <si>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</si>
  <si>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</si>
  <si>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</si>
  <si>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</si>
  <si>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</si>
  <si>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</si>
  <si>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</si>
  <si>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</si>
  <si>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</si>
  <si>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</si>
  <si>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</si>
  <si>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</si>
  <si>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</si>
  <si>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</si>
  <si>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</si>
  <si>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</si>
  <si>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</si>
  <si>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</si>
  <si>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</si>
  <si>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</si>
  <si>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</si>
  <si>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</si>
  <si>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</si>
  <si>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</si>
  <si>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</si>
  <si>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</si>
  <si>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</si>
  <si>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</si>
  <si>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</si>
  <si>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</si>
  <si>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</si>
  <si>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</si>
  <si>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</si>
  <si>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</si>
  <si>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</si>
  <si>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</si>
  <si>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</si>
  <si>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</si>
  <si>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</si>
  <si>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</si>
  <si>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</si>
  <si>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</si>
  <si>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</si>
  <si>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</si>
  <si>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</si>
  <si>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</si>
  <si>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</si>
  <si>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</si>
  <si>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</si>
  <si>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</si>
  <si>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</si>
  <si>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</si>
  <si>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</si>
  <si>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</si>
  <si>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</si>
  <si>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</si>
  <si>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</si>
  <si>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</si>
  <si>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</si>
  <si>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</si>
  <si>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</si>
  <si>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</si>
  <si>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</si>
  <si>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</si>
  <si>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</si>
  <si>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</si>
  <si>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</si>
  <si>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</si>
  <si>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</si>
  <si>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</si>
  <si>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</si>
  <si>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</si>
  <si>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</si>
  <si>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</si>
  <si>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</si>
  <si>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</si>
  <si>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</si>
  <si>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</si>
  <si>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</si>
  <si>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</si>
  <si>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</si>
  <si>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</si>
  <si>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</si>
  <si>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</si>
  <si>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</si>
  <si>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</si>
  <si>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</si>
  <si>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</si>
  <si>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</si>
  <si>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</si>
  <si>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</si>
  <si>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</si>
  <si>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</si>
  <si>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</si>
  <si>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</si>
  <si>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</si>
  <si>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</si>
  <si>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</si>
  <si>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</si>
  <si>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</si>
  <si>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</si>
  <si>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</si>
  <si>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</si>
  <si>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</si>
  <si>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</si>
  <si>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</si>
  <si>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</si>
  <si>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</si>
  <si>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</si>
  <si>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</si>
  <si>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</si>
  <si>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</si>
  <si>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</si>
  <si>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</si>
  <si>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</si>
  <si>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</si>
  <si>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</si>
  <si>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</si>
  <si>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</si>
  <si>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</si>
  <si>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</si>
  <si>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</si>
  <si>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</si>
  <si>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</si>
  <si>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</si>
  <si>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</si>
  <si>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</si>
  <si>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</si>
  <si>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</si>
  <si>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</si>
  <si>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</si>
  <si>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</si>
  <si>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</si>
  <si>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</si>
  <si>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</si>
  <si>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</si>
  <si>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</si>
  <si>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</si>
  <si>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</si>
  <si>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</si>
  <si>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</si>
  <si>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</si>
  <si>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</si>
  <si>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</si>
  <si>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</si>
  <si>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</si>
  <si>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</si>
  <si>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</si>
  <si>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</si>
  <si>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</si>
  <si>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</si>
  <si>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</si>
  <si>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</si>
  <si>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</si>
  <si>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</si>
  <si>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</si>
  <si>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</si>
  <si>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</si>
  <si>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</si>
  <si>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</si>
  <si>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</si>
  <si>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</si>
  <si>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</si>
  <si>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</si>
  <si>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</si>
  <si>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</si>
  <si>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</si>
  <si>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</si>
  <si>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</si>
  <si>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</si>
  <si>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</si>
  <si>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</si>
  <si>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</si>
  <si>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</si>
  <si>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</si>
  <si>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</si>
  <si>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</si>
  <si>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</si>
  <si>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</si>
  <si>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</si>
  <si>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</si>
  <si>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</si>
  <si>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</si>
  <si>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</si>
  <si>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</si>
  <si>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</si>
  <si>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</si>
  <si>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</si>
  <si>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</si>
  <si>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</si>
  <si>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</si>
  <si>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</si>
  <si>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</si>
  <si>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</si>
  <si>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</si>
  <si>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</si>
  <si>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</si>
  <si>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</si>
  <si>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</si>
  <si>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</si>
  <si>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</si>
  <si>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</si>
  <si>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</si>
  <si>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</si>
  <si>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</si>
  <si>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</si>
  <si>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</si>
  <si>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</si>
  <si>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</si>
  <si>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</si>
  <si>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</si>
  <si>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</si>
  <si>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</si>
  <si>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</si>
  <si>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</si>
  <si>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</si>
  <si>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</si>
  <si>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</si>
  <si>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</si>
  <si>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</si>
  <si>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</si>
  <si>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</si>
  <si>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</si>
  <si>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</si>
  <si>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</si>
  <si>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</si>
  <si>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</si>
  <si>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</si>
  <si>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</si>
  <si>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</si>
  <si>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</si>
  <si>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</si>
  <si>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</si>
  <si>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</si>
  <si>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</si>
  <si>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</si>
  <si>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</si>
  <si>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</si>
  <si>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</si>
  <si>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</si>
  <si>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</si>
  <si>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</si>
  <si>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</si>
  <si>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</si>
  <si>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</si>
  <si>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</si>
  <si>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</si>
  <si>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</si>
  <si>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</si>
  <si>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</si>
  <si>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</si>
  <si>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</si>
  <si>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</si>
  <si>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</si>
  <si>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</si>
  <si>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</si>
  <si>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</si>
  <si>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</si>
  <si>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</si>
  <si>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</si>
  <si>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</si>
  <si>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</si>
  <si>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</si>
  <si>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</si>
  <si>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</si>
  <si>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</si>
  <si>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</si>
  <si>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</si>
  <si>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</si>
  <si>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</si>
  <si>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</si>
  <si>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</si>
  <si>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</si>
  <si>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</si>
  <si>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</si>
  <si>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</si>
  <si>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</si>
  <si>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</si>
  <si>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</si>
  <si>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</si>
  <si>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</si>
  <si>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</si>
  <si>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</si>
  <si>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</si>
  <si>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</si>
  <si>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</si>
  <si>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</si>
  <si>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</si>
  <si>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</si>
  <si>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</si>
  <si>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</si>
  <si>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</si>
  <si>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</si>
  <si>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</si>
  <si>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</si>
  <si>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</si>
  <si>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</si>
  <si>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</si>
  <si>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</si>
  <si>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</si>
  <si>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</si>
  <si>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</si>
  <si>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</si>
  <si>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</si>
  <si>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</si>
  <si>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</si>
  <si>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</si>
  <si>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</si>
  <si>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</si>
  <si>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</si>
  <si>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</si>
  <si>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</si>
  <si>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</si>
  <si>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</si>
  <si>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</si>
  <si>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</si>
  <si>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</si>
  <si>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</si>
  <si>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</si>
  <si>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</si>
  <si>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</si>
  <si>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</si>
  <si>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</si>
  <si>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</si>
  <si>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</si>
  <si>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</si>
  <si>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</si>
  <si>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</si>
  <si>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</si>
  <si>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</si>
  <si>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</si>
  <si>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</si>
  <si>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</si>
  <si>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</si>
  <si>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</si>
  <si>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</si>
  <si>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</si>
  <si>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</si>
  <si>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</si>
  <si>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</si>
  <si>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</si>
  <si>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</si>
  <si>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</si>
  <si>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</si>
  <si>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</si>
  <si>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</si>
  <si>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</si>
  <si>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</si>
  <si>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</si>
  <si>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</si>
  <si>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</si>
  <si>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</si>
  <si>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</si>
  <si>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</si>
  <si>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</si>
  <si>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</si>
  <si>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</si>
  <si>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</si>
  <si>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</si>
  <si>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</si>
  <si>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</si>
  <si>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</si>
  <si>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</si>
  <si>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</si>
  <si>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</si>
  <si>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</si>
  <si>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</si>
  <si>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</si>
  <si>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</si>
  <si>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</si>
  <si>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</si>
  <si>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</si>
  <si>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</si>
  <si>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</si>
  <si>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</si>
  <si>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</si>
  <si>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</si>
  <si>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</si>
  <si>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</si>
  <si>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</si>
  <si>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</si>
  <si>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</si>
  <si>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</si>
  <si>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</si>
  <si>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</si>
  <si>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</si>
  <si>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</si>
  <si>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</si>
  <si>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</si>
  <si>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</si>
  <si>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</si>
  <si>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</si>
  <si>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</si>
  <si>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</si>
  <si>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</si>
  <si>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</si>
  <si>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</si>
  <si>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</si>
  <si>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</si>
  <si>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</si>
  <si>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</si>
  <si>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</si>
  <si>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</si>
  <si>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</si>
  <si>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</si>
  <si>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</si>
  <si>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</si>
  <si>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</si>
  <si>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</si>
  <si>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</si>
  <si>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</si>
  <si>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</si>
  <si>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</si>
  <si>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</si>
  <si>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</si>
  <si>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</si>
  <si>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</si>
  <si>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</si>
  <si>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</si>
  <si>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</si>
  <si>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</si>
  <si>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</si>
  <si>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</si>
  <si>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</si>
  <si>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</si>
  <si>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</si>
  <si>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</si>
  <si>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</si>
  <si>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</si>
  <si>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</si>
  <si>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</si>
  <si>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</si>
  <si>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</si>
  <si>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</si>
  <si>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</si>
  <si>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</si>
  <si>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</si>
  <si>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</si>
  <si>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</si>
  <si>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</si>
  <si>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</si>
  <si>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</si>
  <si>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</si>
  <si>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</si>
  <si>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</si>
  <si>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</si>
  <si>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</si>
  <si>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</si>
  <si>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</si>
  <si>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</si>
  <si>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</si>
  <si>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</si>
  <si>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</si>
  <si>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</si>
  <si>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</si>
  <si>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</si>
  <si>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</si>
  <si>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</si>
  <si>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</si>
  <si>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</si>
  <si>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</si>
  <si>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</si>
  <si>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</si>
  <si>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</si>
  <si>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</si>
  <si>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</si>
  <si>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</si>
  <si>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</si>
  <si>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</si>
  <si>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</si>
  <si>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</si>
  <si>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</si>
  <si>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</si>
  <si>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</si>
  <si>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</si>
  <si>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</si>
  <si>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</si>
  <si>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</si>
  <si>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</si>
  <si>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</si>
  <si>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</si>
  <si>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</si>
  <si>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</si>
  <si>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</si>
  <si>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</si>
  <si>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</si>
  <si>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</si>
  <si>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</si>
  <si>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</si>
  <si>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</si>
  <si>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</si>
  <si>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</si>
  <si>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</si>
  <si>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</si>
  <si>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</si>
  <si>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</si>
  <si>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</si>
  <si>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</si>
  <si>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</si>
  <si>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</si>
  <si>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</si>
  <si>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</si>
  <si>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</si>
  <si>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</si>
  <si>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</si>
  <si>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</si>
  <si>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</si>
  <si>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</si>
  <si>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</si>
  <si>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</si>
  <si>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</si>
  <si>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</si>
  <si>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</si>
  <si>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</si>
  <si>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</si>
  <si>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</si>
  <si>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</si>
  <si>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</si>
  <si>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</si>
  <si>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</si>
  <si>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</si>
  <si>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</si>
  <si>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</si>
  <si>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</si>
  <si>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</si>
  <si>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</si>
  <si>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</si>
  <si>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</si>
  <si>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</si>
  <si>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</si>
  <si>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</si>
  <si>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</si>
  <si>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</si>
  <si>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</si>
  <si>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</si>
  <si>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</si>
  <si>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</si>
  <si>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</si>
  <si>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</si>
  <si>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</si>
  <si>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</si>
  <si>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</si>
  <si>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</si>
  <si>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</si>
  <si>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</si>
  <si>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</si>
  <si>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</si>
  <si>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</si>
  <si>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</si>
  <si>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</si>
  <si>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</si>
  <si>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</si>
  <si>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</si>
  <si>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</si>
  <si>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</si>
  <si>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</si>
  <si>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</si>
  <si>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</si>
  <si>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</si>
  <si>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</si>
  <si>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</si>
  <si>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</si>
  <si>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</si>
  <si>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</si>
  <si>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</si>
  <si>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</si>
  <si>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</si>
  <si>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</si>
  <si>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</si>
  <si>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</si>
  <si>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</si>
  <si>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</si>
  <si>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</si>
  <si>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</si>
  <si>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</si>
  <si>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</si>
  <si>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</si>
  <si>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</si>
  <si>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</si>
  <si>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</si>
  <si>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</si>
  <si>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</si>
  <si>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</si>
  <si>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</si>
  <si>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</si>
  <si>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</si>
  <si>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</si>
  <si>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</si>
  <si>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</si>
  <si>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</si>
  <si>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</si>
  <si>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</si>
  <si>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</si>
  <si>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</si>
  <si>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</si>
  <si>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</si>
  <si>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</si>
  <si>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</si>
  <si>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</si>
  <si>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</si>
  <si>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</si>
  <si>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</si>
  <si>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</si>
  <si>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</si>
  <si>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</si>
  <si>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</si>
  <si>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</si>
  <si>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</si>
  <si>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</si>
  <si>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</si>
  <si>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</si>
  <si>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</si>
  <si>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</si>
  <si>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</si>
  <si>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</si>
  <si>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</si>
  <si>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</si>
  <si>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</si>
  <si>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</si>
  <si>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</si>
  <si>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</si>
  <si>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</si>
  <si>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</si>
  <si>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</si>
  <si>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</si>
  <si>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</si>
  <si>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</si>
  <si>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</si>
  <si>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</si>
  <si>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</si>
  <si>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</si>
  <si>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</si>
  <si>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</si>
  <si>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</si>
  <si>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</si>
  <si>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</si>
  <si>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</si>
  <si>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</si>
  <si>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</si>
  <si>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</si>
  <si>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</si>
  <si>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</si>
  <si>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</si>
  <si>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</si>
  <si>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</si>
  <si>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</si>
  <si>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</si>
  <si>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</si>
  <si>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</si>
  <si>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</si>
  <si>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</si>
  <si>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</si>
  <si>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</si>
  <si>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</si>
  <si>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</si>
  <si>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</si>
  <si>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</si>
  <si>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</si>
  <si>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</si>
  <si>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</si>
  <si>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</si>
  <si>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</si>
  <si>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</si>
  <si>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</si>
  <si>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</si>
  <si>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</si>
  <si>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</si>
  <si>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</si>
  <si>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</si>
  <si>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</si>
  <si>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</si>
  <si>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</si>
  <si>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</si>
  <si>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</si>
  <si>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</si>
  <si>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</si>
  <si>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</si>
  <si>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</si>
  <si>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</si>
  <si>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</si>
  <si>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</si>
  <si>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</si>
  <si>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</si>
  <si>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</si>
  <si>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</si>
  <si>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</si>
  <si>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</si>
  <si>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</si>
  <si>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</si>
  <si>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</si>
  <si>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</si>
  <si>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</si>
  <si>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</si>
  <si>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</si>
  <si>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</si>
  <si>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</si>
  <si>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</si>
  <si>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</si>
  <si>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</si>
  <si>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</si>
  <si>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</si>
  <si>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</si>
  <si>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</si>
  <si>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</si>
  <si>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</si>
  <si>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</si>
  <si>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</si>
  <si>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</si>
  <si>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</si>
  <si>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</si>
  <si>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</si>
  <si>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</si>
  <si>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</si>
  <si>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</si>
  <si>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</si>
  <si>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</si>
  <si>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</si>
  <si>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</si>
  <si>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</si>
  <si>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</si>
  <si>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</si>
  <si>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</si>
  <si>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</si>
  <si>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</si>
  <si>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</si>
  <si>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</si>
  <si>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</si>
  <si>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</si>
  <si>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</si>
  <si>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</si>
  <si>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</si>
  <si>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</si>
  <si>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</si>
  <si>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</si>
  <si>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</si>
  <si>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</si>
  <si>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</si>
  <si>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</si>
  <si>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</si>
  <si>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</si>
  <si>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</si>
  <si>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</si>
  <si>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</si>
  <si>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</si>
  <si>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</si>
  <si>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</si>
  <si>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</si>
  <si>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</si>
  <si>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</si>
  <si>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</si>
  <si>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</si>
  <si>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</si>
  <si>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</si>
  <si>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</si>
  <si>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</si>
  <si>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</si>
  <si>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</si>
  <si>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</si>
  <si>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</si>
  <si>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</si>
  <si>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</si>
  <si>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</si>
  <si>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</si>
  <si>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</si>
  <si>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</si>
  <si>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</si>
  <si>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</si>
  <si>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</si>
  <si>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</si>
  <si>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</si>
  <si>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</si>
  <si>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</si>
  <si>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</si>
  <si>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</si>
  <si>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</si>
  <si>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</si>
  <si>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</si>
  <si>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</si>
  <si>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</si>
  <si>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</si>
  <si>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</si>
  <si>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</si>
  <si>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</si>
  <si>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</si>
  <si>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</si>
  <si>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</si>
  <si>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</si>
  <si>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</si>
  <si>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</si>
  <si>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</si>
  <si>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</si>
  <si>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</si>
  <si>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</si>
  <si>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</si>
  <si>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</si>
  <si>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</si>
  <si>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</si>
  <si>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</si>
  <si>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</si>
  <si>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</si>
  <si>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</si>
  <si>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</si>
  <si>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</si>
  <si>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</si>
  <si>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</si>
  <si>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</si>
  <si>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</si>
  <si>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</si>
  <si>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</si>
  <si>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</si>
  <si>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</si>
  <si>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</si>
  <si>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</si>
  <si>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</si>
  <si>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</si>
  <si>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</si>
  <si>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</si>
  <si>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</si>
  <si>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</si>
  <si>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</si>
  <si>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</si>
  <si>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</si>
  <si>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</si>
  <si>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</si>
  <si>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</si>
  <si>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</si>
  <si>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</si>
  <si>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</si>
  <si>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</si>
  <si>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</si>
  <si>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</si>
  <si>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</si>
  <si>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</si>
  <si>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</si>
  <si>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</si>
  <si>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</si>
  <si>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</si>
  <si>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</si>
  <si>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</si>
  <si>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</si>
  <si>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</si>
  <si>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</si>
  <si>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</si>
  <si>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</si>
  <si>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</si>
  <si>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</si>
  <si>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</si>
  <si>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</si>
  <si>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</si>
  <si>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</si>
  <si>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</si>
  <si>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</si>
  <si>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</si>
  <si>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</si>
  <si>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</si>
  <si>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</si>
  <si>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</si>
  <si>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</si>
  <si>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</si>
  <si>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</si>
  <si>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</si>
  <si>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</si>
  <si>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</si>
  <si>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</si>
  <si>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</si>
  <si>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</si>
  <si>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</si>
  <si>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</si>
  <si>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</si>
  <si>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</si>
  <si>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</si>
  <si>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</si>
  <si>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</si>
  <si>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</si>
  <si>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</si>
  <si>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</si>
  <si>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</si>
  <si>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</si>
  <si>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</si>
  <si>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</si>
  <si>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</si>
  <si>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</si>
  <si>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</si>
  <si>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</si>
  <si>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</si>
  <si>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</si>
  <si>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</si>
  <si>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</si>
  <si>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</si>
  <si>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</si>
  <si>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</si>
  <si>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</si>
  <si>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</si>
  <si>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</si>
  <si>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</si>
  <si>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</si>
  <si>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</si>
  <si>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</si>
  <si>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</si>
  <si>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</si>
  <si>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</si>
  <si>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</si>
  <si>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</si>
  <si>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</si>
  <si>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</si>
  <si>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</si>
  <si>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</si>
  <si>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</si>
  <si>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</si>
  <si>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</si>
  <si>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</si>
  <si>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</si>
  <si>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</si>
  <si>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</si>
  <si>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</si>
  <si>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</si>
  <si>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</si>
  <si>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</si>
  <si>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</si>
  <si>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</si>
  <si>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</si>
  <si>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</si>
  <si>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</si>
  <si>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</si>
  <si>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</si>
  <si>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</si>
  <si>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</si>
  <si>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</si>
  <si>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</si>
  <si>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</si>
  <si>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</si>
  <si>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</si>
  <si>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</si>
  <si>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</si>
  <si>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</si>
  <si>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</si>
  <si>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</si>
  <si>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</si>
  <si>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</si>
  <si>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</si>
  <si>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</si>
  <si>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</si>
  <si>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</si>
  <si>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</si>
  <si>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</si>
  <si>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</si>
  <si>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</si>
  <si>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</si>
  <si>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</si>
  <si>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</si>
  <si>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</si>
  <si>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</si>
  <si>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</si>
  <si>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</si>
  <si>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</si>
  <si>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</si>
  <si>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</si>
  <si>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</si>
  <si>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</si>
  <si>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</si>
  <si>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</si>
  <si>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</si>
  <si>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</si>
  <si>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</si>
  <si>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</si>
  <si>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</si>
  <si>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</si>
  <si>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</si>
  <si>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</si>
  <si>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</si>
  <si>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</si>
  <si>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</si>
  <si>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</si>
  <si>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</si>
  <si>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</si>
  <si>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</si>
  <si>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</si>
  <si>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</si>
  <si>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</si>
  <si>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</si>
  <si>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</si>
  <si>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</si>
  <si>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</si>
  <si>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</si>
  <si>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</si>
  <si>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</si>
  <si>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</si>
  <si>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</si>
  <si>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</si>
  <si>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</si>
  <si>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</si>
  <si>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</si>
  <si>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</si>
  <si>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</si>
  <si>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</si>
  <si>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</si>
  <si>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</si>
  <si>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</si>
  <si>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</si>
  <si>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</si>
  <si>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</si>
  <si>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</si>
  <si>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</si>
  <si>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</si>
  <si>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</si>
  <si>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</si>
  <si>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</si>
  <si>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</si>
  <si>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</si>
  <si>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</si>
  <si>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</si>
  <si>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</si>
  <si>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</si>
  <si>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</si>
  <si>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</si>
  <si>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</si>
  <si>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</si>
  <si>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</si>
  <si>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</si>
  <si>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</si>
  <si>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</si>
  <si>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</si>
  <si>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</si>
  <si>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</si>
  <si>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</si>
  <si>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</si>
  <si>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</si>
  <si>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</si>
  <si>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</si>
  <si>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</si>
  <si>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</si>
  <si>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</si>
  <si>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</si>
  <si>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</si>
  <si>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</si>
  <si>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</si>
  <si>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</si>
  <si>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</si>
  <si>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</si>
  <si>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</si>
  <si>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</si>
  <si>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</si>
  <si>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</si>
  <si>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</si>
  <si>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</si>
  <si>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</si>
  <si>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</si>
  <si>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</si>
  <si>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</si>
  <si>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</si>
  <si>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</si>
  <si>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</si>
  <si>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</si>
  <si>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</si>
  <si>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</si>
  <si>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</si>
  <si>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</si>
  <si>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</si>
  <si>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</si>
  <si>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</si>
  <si>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</si>
  <si>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</si>
  <si>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</si>
  <si>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</si>
  <si>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</si>
  <si>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</si>
  <si>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</si>
  <si>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</si>
  <si>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</si>
  <si>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</si>
  <si>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</si>
  <si>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</si>
  <si>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</si>
  <si>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</si>
  <si>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</si>
  <si>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</si>
  <si>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</si>
  <si>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</si>
  <si>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</si>
  <si>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</si>
  <si>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</si>
  <si>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</si>
  <si>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</si>
  <si>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</si>
  <si>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</si>
  <si>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</si>
  <si>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</si>
  <si>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</si>
  <si>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</si>
  <si>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</si>
  <si>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</si>
  <si>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</si>
  <si>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</si>
  <si>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</si>
  <si>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</si>
  <si>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</si>
  <si>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</si>
  <si>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</si>
  <si>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</si>
  <si>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</si>
  <si>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</si>
  <si>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</si>
  <si>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</si>
  <si>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</si>
  <si>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</si>
  <si>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</si>
  <si>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</si>
  <si>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</si>
  <si>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</si>
  <si>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</si>
  <si>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</si>
  <si>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</si>
  <si>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</si>
  <si>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</si>
  <si>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</si>
  <si>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</si>
  <si>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</si>
  <si>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</si>
  <si>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</si>
  <si>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</si>
  <si>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</si>
  <si>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</si>
  <si>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</si>
  <si>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</si>
  <si>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</si>
  <si>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</si>
  <si>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</si>
  <si>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</si>
  <si>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</si>
  <si>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</si>
  <si>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</si>
  <si>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</si>
  <si>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</si>
  <si>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</si>
  <si>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</si>
  <si>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</si>
  <si>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</si>
  <si>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</si>
  <si>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</si>
  <si>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</si>
  <si>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</si>
  <si>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</si>
  <si>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</si>
  <si>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</si>
  <si>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</si>
  <si>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</si>
  <si>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</si>
  <si>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</si>
  <si>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</si>
  <si>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</si>
  <si>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</si>
  <si>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</si>
  <si>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</si>
  <si>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</si>
  <si>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</si>
  <si>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</si>
  <si>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</si>
  <si>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</si>
  <si>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</si>
  <si>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</si>
  <si>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</si>
  <si>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</si>
  <si>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</si>
  <si>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</si>
  <si>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</si>
  <si>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</si>
  <si>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</si>
  <si>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</si>
  <si>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</si>
  <si>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</si>
  <si>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</si>
  <si>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</si>
  <si>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</si>
  <si>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</si>
  <si>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</si>
  <si>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</si>
  <si>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</si>
  <si>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</si>
  <si>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</si>
  <si>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</si>
  <si>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</si>
  <si>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</si>
  <si>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</si>
  <si>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</si>
  <si>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</si>
  <si>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</si>
  <si>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</si>
  <si>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</si>
  <si>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</si>
  <si>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</si>
  <si>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</si>
  <si>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</si>
  <si>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</si>
  <si>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</si>
  <si>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</si>
  <si>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</si>
  <si>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</si>
  <si>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</si>
  <si>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</si>
  <si>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</si>
  <si>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</si>
  <si>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</si>
  <si>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</si>
  <si>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</si>
  <si>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</si>
  <si>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</si>
  <si>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</si>
  <si>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</si>
  <si>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</si>
  <si>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</si>
  <si>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</si>
  <si>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</si>
  <si>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</si>
  <si>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</si>
  <si>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</si>
  <si>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</si>
  <si>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</si>
  <si>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</si>
  <si>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</si>
  <si>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</si>
  <si>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</si>
  <si>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</si>
  <si>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</si>
  <si>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</si>
  <si>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</si>
  <si>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</si>
  <si>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</si>
  <si>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</si>
  <si>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</si>
  <si>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</si>
  <si>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</si>
  <si>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</si>
  <si>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</si>
  <si>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</si>
  <si>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</si>
  <si>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</si>
  <si>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</si>
  <si>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</si>
  <si>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</si>
  <si>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</si>
  <si>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</si>
  <si>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</si>
  <si>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</si>
  <si>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</si>
  <si>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</si>
  <si>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</si>
  <si>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</si>
  <si>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</si>
  <si>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</si>
  <si>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</si>
  <si>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</si>
  <si>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</si>
  <si>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</si>
  <si>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</si>
  <si>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</si>
  <si>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</si>
  <si>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</si>
  <si>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</si>
  <si>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</si>
  <si>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</si>
  <si>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</si>
  <si>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</si>
  <si>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</si>
  <si>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</si>
  <si>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</si>
  <si>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</si>
  <si>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</si>
  <si>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</si>
  <si>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</si>
  <si>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</si>
  <si>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</si>
  <si>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</si>
  <si>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</si>
  <si>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</si>
  <si>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</si>
  <si>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</si>
  <si>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</si>
  <si>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</si>
  <si>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</si>
  <si>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</si>
  <si>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</si>
  <si>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</si>
  <si>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</si>
  <si>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</si>
  <si>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</si>
  <si>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</si>
  <si>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</si>
  <si>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</si>
  <si>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</si>
  <si>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</si>
  <si>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</si>
  <si>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</si>
  <si>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</si>
  <si>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</si>
  <si>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</si>
  <si>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</si>
  <si>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</si>
  <si>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</si>
  <si>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</si>
  <si>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</si>
  <si>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</si>
  <si>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</si>
  <si>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</si>
  <si>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</si>
  <si>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</si>
  <si>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</si>
  <si>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</si>
  <si>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</si>
  <si>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</si>
  <si>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</si>
  <si>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</si>
  <si>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</si>
  <si>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</si>
  <si>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</si>
  <si>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</si>
  <si>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</si>
  <si>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</si>
  <si>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</si>
  <si>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</si>
  <si>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</si>
  <si>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</si>
  <si>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</si>
  <si>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</si>
  <si>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</si>
  <si>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</si>
  <si>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</si>
  <si>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</si>
  <si>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</si>
  <si>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</si>
  <si>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</si>
  <si>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</si>
  <si>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</si>
  <si>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</si>
  <si>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</si>
  <si>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</si>
  <si>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</si>
  <si>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</si>
  <si>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</si>
  <si>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</si>
  <si>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</si>
  <si>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</si>
  <si>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</si>
  <si>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</si>
  <si>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</si>
  <si>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</si>
  <si>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</si>
  <si>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</si>
  <si>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</si>
  <si>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</si>
  <si>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</si>
  <si>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</si>
  <si>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</si>
  <si>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</si>
  <si>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</si>
  <si>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</si>
  <si>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</si>
  <si>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</si>
  <si>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</si>
  <si>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</si>
  <si>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</si>
  <si>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</si>
  <si>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</si>
  <si>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</si>
  <si>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</si>
  <si>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</si>
  <si>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</si>
  <si>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</si>
  <si>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</si>
  <si>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</si>
  <si>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</si>
  <si>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</si>
  <si>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</si>
  <si>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</si>
  <si>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</si>
  <si>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</si>
  <si>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</si>
  <si>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</si>
  <si>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</si>
  <si>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</si>
  <si>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</si>
  <si>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</si>
  <si>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</si>
  <si>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</si>
  <si>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</si>
  <si>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</si>
  <si>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</si>
  <si>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</si>
  <si>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</si>
  <si>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</si>
  <si>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</si>
  <si>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</si>
  <si>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</si>
  <si>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</si>
  <si>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</si>
  <si>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</si>
  <si>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</si>
  <si>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</si>
  <si>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</si>
  <si>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</si>
  <si>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</si>
  <si>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</si>
  <si>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</si>
  <si>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</si>
  <si>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</si>
  <si>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</si>
  <si>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</si>
  <si>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</si>
  <si>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</si>
  <si>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</si>
  <si>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</si>
  <si>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</si>
  <si>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</si>
  <si>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</si>
  <si>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</si>
  <si>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</si>
  <si>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</si>
  <si>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</si>
  <si>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</si>
  <si>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</si>
  <si>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</si>
  <si>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</si>
  <si>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</si>
  <si>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</si>
  <si>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</si>
  <si>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</si>
  <si>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</si>
  <si>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</si>
  <si>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</si>
  <si>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</si>
  <si>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</si>
  <si>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</si>
  <si>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</si>
  <si>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</si>
  <si>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</si>
  <si>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</si>
  <si>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</si>
  <si>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</si>
  <si>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</si>
  <si>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</si>
  <si>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</si>
  <si>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</si>
  <si>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</si>
  <si>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</si>
  <si>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</si>
  <si>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</si>
  <si>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</si>
  <si>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</si>
  <si>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</si>
  <si>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</si>
  <si>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</si>
  <si>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</si>
  <si>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</si>
  <si>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</si>
  <si>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</si>
  <si>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</si>
  <si>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</si>
  <si>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</si>
  <si>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</si>
  <si>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</si>
  <si>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</si>
  <si>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</si>
  <si>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</si>
  <si>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</si>
  <si>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</si>
  <si>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</si>
  <si>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</si>
  <si>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</si>
  <si>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</si>
  <si>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</si>
  <si>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</si>
  <si>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</si>
  <si>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</si>
  <si>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</si>
  <si>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</si>
  <si>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</si>
  <si>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</si>
  <si>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</si>
  <si>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</si>
  <si>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</si>
  <si>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</si>
  <si>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</si>
  <si>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</si>
  <si>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</si>
  <si>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</si>
  <si>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</si>
  <si>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</si>
  <si>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</si>
  <si>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</si>
  <si>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</si>
  <si>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</si>
  <si>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</si>
  <si>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</si>
  <si>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</si>
  <si>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</si>
  <si>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</si>
  <si>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</si>
  <si>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</si>
  <si>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</si>
  <si>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</si>
  <si>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</si>
  <si>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</si>
  <si>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</si>
  <si>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</si>
  <si>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</si>
  <si>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</si>
  <si>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</si>
  <si>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</si>
  <si>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</si>
  <si>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</si>
  <si>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</si>
  <si>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</si>
  <si>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</si>
  <si>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</si>
  <si>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</si>
  <si>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</si>
  <si>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</si>
  <si>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</si>
  <si>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</si>
  <si>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</si>
  <si>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</si>
  <si>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</si>
  <si>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</si>
  <si>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</si>
  <si>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</si>
  <si>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</si>
  <si>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</si>
  <si>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</si>
  <si>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</si>
  <si>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</si>
  <si>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</si>
  <si>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</si>
  <si>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</si>
  <si>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</si>
  <si>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</si>
  <si>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</si>
  <si>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</si>
  <si>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</si>
  <si>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</si>
  <si>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</si>
  <si>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</si>
  <si>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</si>
  <si>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</si>
  <si>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</si>
  <si>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</si>
  <si>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</si>
  <si>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</si>
  <si>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</si>
  <si>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</si>
  <si>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</si>
  <si>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</si>
  <si>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</si>
  <si>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</si>
  <si>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</si>
  <si>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</si>
  <si>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</si>
  <si>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</si>
  <si>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</si>
  <si>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</si>
  <si>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</si>
  <si>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</si>
  <si>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</si>
  <si>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</si>
  <si>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</si>
  <si>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</si>
  <si>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</si>
  <si>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</si>
  <si>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</si>
  <si>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</si>
  <si>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</si>
  <si>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</si>
  <si>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</si>
  <si>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</si>
  <si>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</si>
  <si>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</si>
  <si>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</si>
  <si>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</si>
  <si>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</si>
  <si>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</si>
  <si>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</si>
  <si>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</si>
  <si>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</si>
  <si>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</si>
  <si>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</si>
  <si>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</si>
  <si>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</si>
  <si>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</si>
  <si>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</si>
  <si>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</si>
  <si>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</si>
  <si>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</si>
  <si>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</si>
  <si>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</si>
  <si>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</si>
  <si>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</si>
  <si>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</si>
  <si>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</si>
  <si>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</si>
  <si>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</si>
  <si>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</si>
  <si>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</si>
  <si>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</si>
  <si>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</si>
  <si>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</si>
  <si>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</si>
  <si>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</si>
  <si>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</si>
  <si>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</si>
  <si>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</si>
  <si>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</si>
  <si>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</si>
  <si>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</si>
  <si>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</si>
  <si>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</si>
  <si>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</si>
  <si>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</si>
  <si>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</si>
  <si>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</si>
  <si>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</si>
  <si>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</si>
  <si>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</si>
  <si>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</si>
  <si>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</si>
  <si>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</si>
  <si>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</si>
  <si>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</si>
  <si>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</si>
  <si>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</si>
  <si>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</si>
  <si>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</si>
  <si>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</si>
  <si>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</si>
  <si>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</si>
  <si>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</si>
  <si>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</si>
  <si>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</si>
  <si>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</si>
  <si>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</si>
  <si>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</si>
  <si>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</si>
  <si>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</si>
  <si>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</si>
  <si>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</si>
  <si>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</si>
  <si>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</si>
  <si>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</si>
  <si>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</si>
  <si>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</si>
  <si>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</si>
  <si>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</si>
  <si>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</si>
  <si>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</si>
  <si>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</si>
  <si>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</si>
  <si>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</si>
  <si>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</si>
  <si>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</si>
  <si>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</si>
  <si>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</si>
  <si>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</si>
  <si>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</si>
  <si>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</si>
  <si>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</si>
  <si>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</si>
  <si>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</si>
  <si>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</si>
  <si>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</si>
  <si>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</si>
  <si>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</si>
  <si>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</si>
  <si>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</si>
  <si>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</si>
  <si>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</si>
  <si>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</si>
  <si>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</si>
  <si>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</si>
  <si>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</si>
  <si>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</si>
  <si>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</si>
  <si>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</si>
  <si>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</si>
  <si>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</si>
  <si>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</si>
  <si>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</si>
  <si>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</si>
  <si>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</si>
  <si>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</si>
  <si>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</si>
  <si>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</si>
  <si>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</si>
  <si>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</si>
  <si>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</si>
  <si>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</si>
  <si>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</si>
  <si>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</si>
  <si>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</si>
  <si>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</si>
  <si>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</si>
  <si>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</si>
  <si>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</si>
  <si>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</si>
  <si>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</si>
  <si>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</si>
  <si>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</si>
  <si>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</si>
  <si>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</si>
  <si>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</si>
  <si>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</si>
  <si>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</si>
  <si>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</si>
  <si>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</si>
  <si>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</si>
  <si>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</si>
  <si>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</si>
  <si>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</si>
  <si>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</si>
  <si>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</si>
  <si>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</si>
  <si>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</si>
  <si>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</si>
  <si>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</si>
  <si>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</si>
  <si>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</si>
  <si>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</si>
  <si>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</si>
  <si>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</si>
  <si>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</si>
  <si>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</si>
  <si>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</si>
  <si>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</si>
  <si>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</si>
  <si>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</si>
  <si>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</si>
  <si>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</si>
  <si>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</si>
  <si>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</si>
  <si>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</si>
  <si>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</si>
  <si>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</si>
  <si>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</si>
  <si>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</si>
  <si>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</si>
  <si>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</si>
  <si>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</si>
  <si>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</si>
  <si>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</si>
  <si>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</si>
  <si>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</si>
  <si>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</si>
  <si>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</si>
  <si>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</si>
  <si>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</si>
  <si>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</si>
  <si>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</si>
  <si>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</si>
  <si>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</si>
  <si>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</si>
  <si>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</si>
  <si>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</si>
  <si>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</si>
  <si>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</si>
  <si>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</si>
  <si>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</si>
  <si>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</si>
  <si>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</si>
  <si>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</si>
  <si>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</si>
  <si>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</si>
  <si>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</si>
  <si>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</si>
  <si>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</si>
  <si>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</si>
  <si>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</si>
  <si>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</si>
  <si>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</si>
  <si>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</si>
  <si>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</si>
  <si>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</si>
  <si>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</si>
  <si>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</si>
  <si>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</si>
  <si>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</si>
  <si>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</si>
  <si>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</si>
  <si>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</si>
  <si>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</si>
  <si>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</si>
  <si>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</si>
  <si>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</si>
  <si>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</si>
  <si>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</si>
  <si>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</si>
  <si>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</si>
  <si>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</si>
  <si>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</si>
  <si>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</si>
  <si>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</si>
  <si>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</si>
  <si>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</si>
  <si>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</si>
  <si>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</si>
  <si>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</si>
  <si>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</si>
  <si>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</si>
  <si>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</si>
  <si>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</si>
  <si>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</si>
  <si>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</si>
  <si>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</si>
  <si>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</si>
  <si>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</si>
  <si>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</si>
  <si>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</si>
  <si>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</si>
  <si>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</si>
  <si>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</si>
  <si>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</si>
  <si>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</si>
  <si>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</si>
  <si>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</si>
  <si>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</si>
  <si>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</si>
  <si>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</si>
  <si>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</si>
  <si>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</si>
  <si>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</si>
  <si>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</si>
  <si>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</si>
  <si>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</si>
  <si>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</si>
  <si>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</si>
  <si>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</si>
  <si>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</si>
  <si>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</si>
  <si>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</si>
  <si>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</si>
  <si>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</si>
  <si>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</si>
  <si>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</si>
  <si>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</si>
  <si>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</si>
  <si>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</si>
  <si>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</si>
  <si>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</si>
  <si>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</si>
  <si>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</si>
  <si>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</si>
  <si>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</si>
  <si>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</si>
  <si>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</si>
  <si>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</si>
  <si>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</si>
  <si>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</si>
  <si>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</si>
  <si>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</si>
  <si>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</si>
  <si>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</si>
  <si>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</si>
  <si>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</si>
  <si>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</si>
  <si>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</si>
  <si>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</si>
  <si>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</si>
  <si>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</si>
  <si>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</si>
  <si>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</si>
  <si>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</si>
  <si>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</si>
  <si>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</si>
  <si>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</si>
  <si>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</si>
  <si>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</si>
  <si>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</si>
  <si>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</si>
  <si>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</si>
  <si>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</si>
  <si>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</si>
  <si>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</si>
  <si>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</si>
  <si>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</si>
  <si>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</si>
  <si>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</si>
  <si>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</si>
  <si>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</si>
  <si>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</si>
  <si>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</si>
  <si>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</si>
  <si>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</si>
  <si>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</si>
  <si>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</si>
  <si>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</si>
  <si>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</si>
  <si>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</si>
  <si>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</si>
  <si>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</si>
  <si>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</si>
  <si>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</si>
  <si>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</si>
  <si>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</si>
  <si>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</si>
  <si>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</si>
  <si>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</si>
  <si>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</si>
  <si>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</si>
  <si>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</si>
  <si>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</si>
  <si>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</si>
  <si>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</si>
  <si>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</si>
  <si>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</si>
  <si>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</si>
  <si>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</si>
  <si>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</si>
  <si>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</si>
  <si>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</si>
  <si>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</si>
  <si>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</si>
  <si>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</si>
  <si>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</si>
  <si>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</si>
  <si>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</si>
  <si>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</si>
  <si>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</si>
  <si>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</si>
  <si>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</si>
  <si>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</si>
  <si>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</si>
  <si>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</si>
  <si>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</si>
  <si>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</si>
  <si>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</si>
  <si>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</si>
  <si>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</si>
  <si>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</si>
  <si>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</si>
  <si>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</si>
  <si>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</si>
  <si>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</si>
  <si>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</si>
  <si>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</si>
  <si>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</si>
  <si>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</si>
  <si>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</si>
  <si>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</si>
  <si>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</si>
  <si>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</si>
  <si>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</si>
  <si>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</si>
  <si>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</si>
  <si>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</si>
  <si>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</si>
  <si>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</si>
  <si>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</si>
  <si>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</si>
  <si>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</si>
  <si>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</si>
  <si>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</si>
  <si>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</si>
  <si>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</si>
  <si>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</si>
  <si>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</si>
  <si>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</si>
  <si>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</si>
  <si>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</si>
  <si>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</si>
  <si>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</si>
  <si>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</si>
  <si>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</si>
  <si>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</si>
  <si>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</si>
  <si>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</si>
  <si>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</si>
  <si>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</si>
  <si>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</si>
  <si>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</si>
  <si>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</si>
  <si>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</si>
  <si>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</si>
  <si>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</si>
  <si>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</si>
  <si>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</si>
  <si>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</si>
  <si>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</si>
  <si>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</si>
  <si>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</si>
  <si>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</si>
  <si>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</si>
  <si>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</si>
  <si>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</si>
  <si>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</si>
  <si>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</si>
  <si>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</si>
  <si>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</si>
  <si>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</si>
  <si>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</si>
  <si>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</si>
  <si>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</si>
  <si>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</si>
  <si>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</si>
  <si>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</si>
  <si>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</si>
  <si>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</si>
  <si>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</si>
  <si>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</si>
  <si>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</si>
  <si>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</si>
  <si>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</si>
  <si>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</si>
  <si>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</si>
  <si>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</si>
  <si>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</si>
  <si>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</si>
  <si>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</si>
  <si>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</si>
  <si>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</si>
  <si>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</si>
  <si>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</si>
  <si>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</si>
  <si>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</si>
  <si>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</si>
  <si>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</si>
  <si>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</si>
  <si>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</si>
  <si>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</si>
  <si>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</si>
  <si>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</si>
  <si>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</si>
  <si>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</si>
  <si>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</si>
  <si>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</si>
  <si>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</si>
  <si>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</si>
  <si>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</si>
  <si>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</si>
  <si>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</si>
  <si>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</si>
  <si>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</si>
  <si>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</si>
  <si>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</si>
  <si>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</si>
  <si>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</si>
  <si>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</si>
  <si>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</si>
  <si>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</si>
  <si>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</si>
  <si>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</si>
  <si>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</si>
  <si>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</si>
  <si>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</si>
  <si>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</si>
  <si>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</si>
  <si>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</si>
  <si>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</si>
  <si>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</si>
  <si>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</si>
  <si>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</si>
  <si>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</si>
  <si>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</si>
  <si>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</si>
  <si>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</si>
  <si>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</si>
  <si>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</si>
  <si>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</si>
  <si>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</si>
  <si>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</si>
  <si>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</si>
  <si>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</si>
  <si>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</si>
  <si>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</si>
  <si>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</si>
  <si>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</si>
  <si>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</si>
  <si>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</si>
  <si>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</si>
  <si>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</si>
  <si>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</si>
  <si>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</si>
  <si>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</si>
  <si>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</si>
  <si>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</si>
  <si>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</si>
  <si>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</si>
  <si>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</si>
  <si>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</si>
  <si>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</si>
  <si>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</si>
  <si>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</si>
  <si>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</si>
  <si>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</si>
  <si>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</si>
  <si>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</si>
  <si>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</si>
  <si>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</si>
  <si>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</si>
  <si>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</si>
  <si>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</si>
  <si>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</si>
  <si>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</si>
  <si>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</si>
  <si>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</si>
  <si>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</si>
  <si>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</si>
  <si>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</si>
  <si>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</si>
  <si>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</si>
  <si>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</si>
  <si>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</si>
  <si>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</si>
  <si>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</si>
  <si>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</si>
  <si>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</si>
  <si>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</si>
  <si>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</si>
  <si>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</si>
  <si>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</si>
  <si>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</si>
  <si>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</si>
  <si>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</si>
  <si>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</si>
  <si>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</si>
  <si>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</si>
  <si>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</si>
  <si>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</si>
  <si>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</si>
  <si>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</si>
  <si>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</si>
  <si>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</si>
  <si>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</si>
  <si>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</si>
  <si>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</si>
  <si>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</si>
  <si>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</si>
  <si>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</si>
  <si>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</si>
  <si>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</si>
  <si>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</si>
  <si>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</si>
  <si>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</si>
  <si>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</si>
  <si>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</si>
  <si>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</si>
  <si>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</si>
  <si>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</si>
  <si>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</si>
  <si>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</si>
  <si>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</si>
  <si>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</si>
  <si>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</si>
  <si>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</si>
  <si>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</si>
  <si>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</si>
  <si>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</si>
  <si>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</si>
  <si>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</si>
  <si>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</si>
  <si>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</si>
  <si>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</si>
  <si>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</si>
  <si>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</si>
  <si>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</si>
  <si>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</si>
  <si>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</si>
  <si>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</si>
  <si>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</si>
  <si>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</si>
  <si>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</si>
  <si>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</si>
  <si>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</si>
  <si>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</si>
  <si>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</si>
  <si>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</si>
  <si>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</si>
  <si>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</si>
  <si>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</si>
  <si>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</si>
  <si>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</si>
  <si>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</si>
  <si>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</si>
  <si>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</si>
  <si>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</si>
  <si>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</si>
  <si>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</si>
  <si>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</si>
  <si>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</si>
  <si>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</si>
  <si>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</si>
  <si>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</si>
  <si>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</si>
  <si>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</si>
  <si>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</si>
  <si>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</si>
  <si>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</si>
  <si>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</si>
  <si>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</si>
  <si>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</si>
  <si>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</si>
  <si>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</si>
  <si>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</si>
  <si>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</si>
  <si>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</si>
  <si>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</si>
  <si>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</si>
  <si>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</si>
  <si>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</si>
  <si>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</si>
  <si>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</si>
  <si>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</si>
  <si>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</si>
  <si>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</si>
  <si>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</si>
  <si>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</si>
  <si>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</si>
  <si>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</si>
  <si>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</si>
  <si>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</si>
  <si>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</si>
  <si>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</si>
  <si>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</si>
  <si>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</si>
  <si>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</si>
  <si>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</si>
  <si>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</si>
  <si>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</si>
  <si>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</si>
  <si>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</si>
  <si>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</si>
  <si>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</si>
  <si>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</si>
  <si>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</si>
  <si>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</si>
  <si>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</si>
  <si>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</si>
  <si>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</si>
  <si>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</si>
  <si>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</si>
  <si>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</si>
  <si>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</si>
  <si>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</si>
  <si>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</si>
  <si>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</si>
  <si>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</si>
  <si>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</si>
  <si>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</si>
  <si>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</si>
  <si>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</si>
  <si>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</si>
  <si>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</si>
  <si>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</si>
  <si>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</si>
  <si>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</si>
  <si>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</si>
  <si>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</si>
  <si>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</si>
  <si>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</si>
  <si>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</si>
  <si>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</si>
  <si>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</si>
  <si>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</si>
  <si>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</si>
  <si>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</si>
  <si>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</si>
  <si>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</si>
  <si>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</si>
  <si>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</si>
  <si>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</si>
  <si>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</si>
  <si>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</si>
  <si>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</si>
  <si>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</si>
  <si>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</si>
  <si>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</si>
  <si>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</si>
  <si>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</si>
  <si>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</si>
  <si>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</si>
  <si>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</si>
  <si>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</si>
  <si>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</si>
  <si>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</si>
  <si>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</si>
  <si>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</si>
  <si>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</si>
  <si>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</si>
  <si>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</si>
  <si>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</si>
  <si>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</si>
  <si>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</si>
  <si>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</si>
  <si>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</si>
  <si>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</si>
  <si>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</si>
  <si>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</si>
  <si>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</si>
  <si>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</si>
  <si>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</si>
  <si>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</si>
  <si>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</si>
  <si>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</si>
  <si>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</si>
  <si>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</si>
  <si>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</si>
  <si>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</si>
  <si>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</si>
  <si>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</si>
  <si>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</si>
  <si>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</si>
  <si>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</si>
  <si>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</si>
  <si>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</si>
  <si>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</si>
  <si>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</si>
  <si>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</si>
  <si>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</si>
  <si>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</si>
  <si>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</si>
  <si>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</si>
  <si>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</si>
  <si>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</si>
  <si>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</si>
  <si>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</si>
  <si>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</si>
  <si>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</si>
  <si>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</si>
  <si>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</si>
  <si>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</si>
  <si>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</si>
  <si>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</si>
  <si>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</si>
  <si>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</si>
  <si>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</si>
  <si>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</si>
  <si>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</si>
  <si>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</si>
  <si>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</si>
  <si>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</si>
  <si>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</si>
  <si>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</si>
  <si>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</si>
  <si>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</si>
  <si>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</si>
  <si>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</si>
  <si>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</si>
  <si>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</si>
  <si>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</si>
  <si>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</si>
  <si>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</si>
  <si>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</si>
  <si>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</si>
  <si>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</si>
  <si>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</si>
  <si>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</si>
  <si>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</si>
  <si>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</si>
  <si>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</si>
  <si>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</si>
  <si>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</si>
  <si>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</si>
  <si>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</si>
  <si>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</si>
  <si>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</si>
  <si>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</si>
  <si>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</si>
  <si>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</si>
  <si>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</si>
  <si>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</si>
  <si>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</si>
  <si>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</si>
  <si>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</si>
  <si>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</si>
  <si>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</si>
  <si>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</si>
  <si>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</si>
  <si>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</si>
  <si>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</si>
  <si>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</si>
  <si>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</si>
  <si>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</si>
  <si>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</si>
  <si>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</si>
  <si>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</si>
  <si>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</si>
  <si>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</si>
  <si>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</si>
  <si>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</si>
  <si>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</si>
  <si>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</si>
  <si>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</si>
  <si>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</si>
  <si>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</si>
  <si>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</si>
  <si>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</si>
  <si>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</si>
  <si>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</si>
  <si>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</si>
  <si>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</si>
  <si>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</si>
  <si>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</si>
  <si>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</si>
  <si>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</si>
  <si>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</si>
  <si>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</si>
  <si>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</si>
  <si>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</si>
  <si>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</si>
  <si>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</si>
  <si>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</si>
  <si>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</si>
  <si>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</si>
  <si>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</si>
  <si>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</si>
  <si>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</si>
  <si>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</si>
  <si>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</si>
  <si>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</si>
  <si>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</si>
  <si>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</si>
  <si>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</si>
  <si>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</si>
  <si>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</si>
  <si>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</si>
  <si>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</si>
  <si>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</si>
  <si>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</si>
  <si>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</si>
  <si>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</si>
  <si>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</si>
  <si>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</si>
  <si>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</si>
  <si>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</si>
  <si>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</si>
  <si>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</si>
  <si>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</si>
  <si>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</si>
  <si>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</si>
  <si>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</si>
  <si>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</si>
  <si>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</si>
  <si>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</si>
  <si>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</si>
  <si>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</si>
  <si>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</si>
  <si>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</si>
  <si>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</si>
  <si>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</si>
  <si>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</si>
  <si>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</si>
  <si>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</si>
  <si>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</si>
  <si>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</si>
  <si>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</si>
  <si>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</si>
  <si>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</si>
  <si>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</si>
  <si>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</si>
  <si>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</si>
  <si>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</si>
  <si>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</si>
  <si>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</si>
  <si>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</si>
  <si>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</si>
  <si>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</si>
  <si>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</si>
  <si>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</si>
  <si>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</si>
  <si>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</si>
  <si>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</si>
  <si>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</si>
  <si>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</si>
  <si>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</si>
  <si>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</si>
  <si>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</si>
  <si>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</si>
  <si>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</si>
  <si>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</si>
  <si>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</si>
  <si>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</si>
  <si>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</si>
  <si>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</si>
  <si>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</si>
  <si>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</si>
  <si>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</si>
  <si>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</si>
  <si>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</si>
  <si>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</si>
  <si>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</si>
  <si>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</si>
  <si>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</si>
  <si>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</si>
  <si>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</si>
  <si>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</si>
  <si>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</si>
  <si>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</si>
  <si>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</si>
  <si>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</si>
  <si>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</si>
  <si>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</si>
  <si>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</si>
  <si>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</si>
  <si>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</si>
  <si>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</si>
  <si>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</si>
  <si>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</si>
  <si>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</si>
  <si>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</si>
  <si>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</si>
  <si>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</si>
  <si>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</si>
  <si>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</si>
  <si>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</si>
  <si>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</si>
  <si>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</si>
  <si>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</si>
  <si>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</si>
  <si>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</si>
  <si>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</si>
  <si>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</si>
  <si>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</si>
  <si>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</si>
  <si>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</si>
  <si>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</si>
  <si>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</si>
  <si>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</si>
  <si>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</si>
  <si>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</si>
  <si>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</si>
  <si>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</si>
  <si>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</si>
  <si>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</si>
  <si>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</si>
  <si>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</si>
  <si>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</si>
  <si>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</si>
  <si>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</si>
  <si>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</si>
  <si>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</si>
  <si>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</si>
  <si>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</si>
  <si>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</si>
  <si>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</si>
  <si>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</si>
  <si>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</si>
  <si>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</si>
  <si>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</si>
  <si>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</si>
  <si>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</si>
  <si>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</si>
  <si>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</si>
  <si>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</si>
  <si>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</si>
  <si>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</si>
  <si>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</si>
  <si>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</si>
  <si>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</si>
  <si>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</si>
  <si>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</si>
  <si>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</si>
  <si>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</si>
  <si>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</si>
  <si>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</si>
  <si>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</si>
  <si>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</si>
  <si>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</si>
  <si>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</si>
  <si>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</si>
  <si>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</si>
  <si>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</si>
  <si>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</si>
  <si>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</si>
  <si>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</si>
  <si>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</si>
  <si>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</si>
  <si>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</si>
  <si>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</si>
  <si>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</si>
  <si>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</si>
  <si>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</si>
  <si>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</si>
  <si>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</si>
  <si>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</si>
  <si>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</si>
  <si>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</si>
  <si>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</si>
  <si>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</si>
  <si>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</si>
  <si>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</si>
  <si>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</si>
  <si>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</si>
  <si>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</si>
  <si>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</si>
  <si>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</si>
  <si>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</si>
  <si>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</si>
  <si>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</si>
  <si>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</si>
  <si>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</si>
  <si>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</si>
  <si>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</si>
  <si>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</si>
  <si>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</si>
  <si>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</si>
  <si>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</si>
  <si>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</si>
  <si>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</si>
  <si>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</si>
  <si>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</si>
  <si>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</si>
  <si>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</si>
  <si>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</si>
  <si>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</si>
  <si>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</si>
  <si>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</si>
  <si>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</si>
  <si>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</si>
  <si>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</si>
  <si>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</si>
  <si>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</si>
  <si>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</si>
  <si>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</si>
  <si>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</si>
  <si>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</si>
  <si>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</si>
  <si>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</si>
  <si>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</si>
  <si>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</si>
  <si>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</si>
  <si>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</si>
  <si>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</si>
  <si>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</si>
  <si>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</si>
  <si>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</si>
  <si>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</si>
  <si>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</si>
  <si>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</si>
  <si>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</si>
  <si>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</si>
  <si>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</si>
  <si>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</si>
  <si>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</si>
  <si>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</si>
  <si>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</si>
  <si>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</si>
  <si>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</si>
  <si>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</si>
  <si>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</si>
  <si>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</si>
  <si>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</si>
  <si>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</si>
  <si>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</si>
  <si>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</si>
  <si>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</si>
  <si>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</si>
  <si>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</si>
  <si>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</si>
  <si>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</si>
  <si>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</si>
  <si>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</si>
  <si>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</si>
  <si>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</si>
  <si>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</si>
  <si>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</si>
  <si>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</si>
  <si>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</si>
  <si>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</si>
  <si>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</si>
  <si>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</si>
  <si>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</si>
  <si>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</si>
  <si>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</si>
  <si>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</si>
  <si>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</si>
  <si>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</si>
  <si>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</si>
  <si>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</si>
  <si>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</si>
  <si>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</si>
  <si>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</si>
  <si>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</si>
  <si>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</si>
  <si>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</si>
  <si>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</si>
  <si>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</si>
  <si>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</si>
  <si>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</si>
  <si>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</si>
  <si>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</si>
  <si>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</si>
  <si>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</si>
  <si>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</si>
  <si>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</si>
  <si>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</si>
  <si>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</si>
  <si>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</si>
  <si>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</si>
  <si>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</si>
  <si>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</si>
  <si>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</si>
  <si>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</si>
  <si>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</si>
  <si>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</si>
  <si>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</si>
  <si>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</si>
  <si>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</si>
  <si>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</si>
  <si>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</si>
  <si>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</si>
  <si>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</si>
  <si>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</si>
  <si>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</si>
  <si>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</si>
  <si>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</si>
  <si>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</si>
  <si>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</si>
  <si>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</si>
  <si>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</si>
  <si>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</si>
  <si>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</si>
  <si>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</si>
  <si>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</si>
  <si>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</si>
  <si>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</si>
  <si>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</si>
  <si>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</si>
  <si>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</si>
  <si>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</si>
  <si>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</si>
  <si>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</si>
  <si>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</si>
  <si>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</si>
  <si>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</si>
  <si>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</si>
  <si>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</si>
  <si>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</si>
  <si>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</si>
  <si>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</si>
  <si>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</si>
  <si>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</si>
  <si>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</si>
  <si>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</si>
  <si>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</si>
  <si>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</si>
  <si>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</si>
  <si>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</si>
  <si>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</si>
  <si>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</si>
  <si>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</si>
  <si>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</si>
  <si>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</si>
  <si>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</si>
  <si>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</si>
  <si>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</si>
  <si>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</si>
  <si>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</si>
  <si>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</si>
  <si>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</si>
  <si>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</si>
  <si>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</si>
  <si>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</si>
  <si>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</si>
  <si>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</si>
  <si>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</si>
  <si>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</si>
  <si>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</si>
  <si>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</si>
  <si>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</si>
  <si>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</si>
  <si>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</si>
  <si>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</si>
  <si>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</si>
  <si>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</si>
  <si>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</si>
  <si>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</si>
  <si>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</si>
  <si>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</si>
  <si>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</si>
  <si>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</si>
  <si>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</si>
  <si>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</si>
  <si>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</si>
  <si>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</si>
  <si>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</si>
  <si>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</si>
  <si>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</si>
  <si>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</si>
  <si>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</si>
  <si>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</si>
  <si>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</si>
  <si>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</si>
  <si>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</si>
  <si>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</si>
  <si>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</si>
  <si>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</si>
  <si>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</si>
  <si>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</si>
  <si>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</si>
  <si>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</si>
  <si>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</si>
  <si>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</si>
  <si>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</si>
  <si>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</si>
  <si>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</si>
  <si>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</si>
  <si>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</si>
  <si>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</si>
  <si>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</si>
  <si>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</si>
  <si>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</si>
  <si>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</si>
  <si>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</si>
  <si>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</si>
  <si>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</si>
  <si>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</si>
  <si>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</si>
  <si>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</si>
  <si>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</si>
  <si>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</si>
  <si>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</si>
  <si>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</si>
  <si>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</si>
  <si>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</si>
  <si>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</si>
  <si>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</si>
  <si>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</si>
  <si>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</si>
  <si>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</si>
  <si>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</si>
  <si>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</si>
  <si>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</si>
  <si>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</si>
  <si>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</si>
  <si>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</si>
  <si>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</si>
  <si>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</si>
  <si>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</si>
  <si>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</si>
  <si>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</si>
  <si>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</si>
  <si>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</si>
  <si>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</si>
  <si>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</si>
  <si>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</si>
  <si>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</si>
  <si>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</si>
  <si>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</si>
  <si>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</si>
  <si>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</si>
  <si>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</si>
  <si>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</si>
  <si>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</si>
  <si>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</si>
  <si>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</si>
  <si>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</si>
  <si>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</si>
  <si>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</si>
  <si>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</si>
  <si>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</si>
  <si>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</si>
  <si>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</si>
  <si>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</si>
  <si>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</si>
  <si>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</si>
  <si>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</si>
  <si>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</si>
  <si>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</si>
  <si>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</si>
  <si>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</si>
  <si>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</si>
  <si>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</si>
  <si>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</si>
  <si>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</si>
  <si>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</si>
  <si>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</si>
  <si>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</si>
  <si>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</si>
  <si>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</si>
  <si>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</si>
  <si>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</si>
  <si>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</si>
  <si>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</si>
  <si>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</si>
  <si>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</si>
  <si>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</si>
  <si>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</si>
  <si>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</si>
  <si>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</si>
  <si>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</si>
  <si>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</si>
  <si>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</si>
  <si>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</si>
  <si>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</si>
  <si>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</si>
  <si>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</si>
  <si>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</si>
  <si>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</si>
  <si>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</si>
  <si>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</si>
  <si>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</si>
  <si>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</si>
  <si>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</si>
  <si>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</si>
  <si>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</si>
  <si>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</si>
  <si>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</si>
  <si>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</si>
  <si>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</si>
  <si>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</si>
  <si>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</si>
  <si>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</si>
  <si>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</si>
  <si>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</si>
  <si>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</si>
  <si>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</si>
  <si>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</si>
  <si>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</si>
  <si>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</si>
  <si>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</si>
  <si>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</si>
  <si>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</si>
  <si>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</si>
  <si>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</si>
  <si>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</si>
  <si>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</si>
  <si>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</si>
  <si>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</si>
  <si>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</si>
  <si>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</si>
  <si>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</si>
  <si>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</si>
  <si>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</si>
  <si>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</si>
  <si>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</si>
  <si>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</si>
  <si>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</si>
  <si>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</si>
  <si>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</si>
  <si>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</si>
  <si>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</si>
  <si>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</si>
  <si>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</si>
  <si>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</si>
  <si>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</si>
  <si>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</si>
  <si>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</si>
  <si>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</si>
  <si>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</si>
  <si>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</si>
  <si>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</si>
  <si>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</si>
  <si>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</si>
  <si>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</si>
  <si>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</si>
  <si>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</si>
  <si>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</si>
  <si>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</si>
  <si>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</si>
  <si>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</si>
  <si>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</si>
  <si>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</si>
  <si>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</si>
  <si>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</si>
  <si>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</si>
  <si>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</si>
  <si>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</si>
  <si>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</si>
  <si>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</si>
  <si>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</si>
  <si>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</si>
  <si>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</si>
  <si>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</si>
  <si>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</si>
  <si>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</si>
  <si>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</si>
  <si>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</si>
  <si>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</si>
  <si>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</si>
  <si>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</si>
  <si>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</si>
  <si>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</si>
  <si>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</si>
  <si>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</si>
  <si>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</si>
  <si>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</si>
  <si>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</si>
  <si>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</si>
  <si>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</si>
  <si>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</si>
  <si>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</si>
  <si>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</si>
  <si>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</si>
  <si>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</si>
  <si>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</si>
  <si>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</si>
  <si>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</si>
  <si>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</si>
  <si>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</si>
  <si>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</si>
  <si>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</si>
  <si>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</si>
  <si>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</si>
  <si>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</si>
  <si>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</si>
  <si>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</si>
  <si>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</si>
  <si>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</si>
  <si>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</si>
  <si>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</si>
  <si>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</si>
  <si>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</si>
  <si>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</si>
  <si>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</si>
  <si>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</si>
  <si>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</si>
  <si>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</si>
  <si>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</si>
  <si>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</si>
  <si>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</si>
  <si>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</si>
  <si>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</si>
  <si>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</si>
  <si>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</si>
  <si>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</si>
  <si>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</si>
  <si>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</si>
  <si>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</si>
  <si>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</si>
  <si>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</si>
  <si>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</si>
  <si>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</si>
  <si>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</si>
  <si>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</si>
  <si>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</si>
  <si>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</si>
  <si>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</si>
  <si>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</si>
  <si>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</si>
  <si>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</si>
  <si>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</si>
  <si>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</si>
  <si>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</si>
  <si>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</si>
  <si>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</si>
  <si>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</si>
  <si>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</si>
  <si>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</si>
  <si>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</si>
  <si>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</si>
  <si>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</si>
  <si>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</si>
  <si>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</si>
  <si>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</si>
  <si>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</si>
  <si>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</si>
  <si>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</si>
  <si>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</si>
  <si>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</si>
  <si>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</si>
  <si>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</si>
  <si>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</si>
  <si>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</si>
  <si>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</si>
  <si>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</si>
  <si>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</si>
  <si>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</si>
  <si>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</si>
  <si>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</si>
  <si>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</si>
  <si>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</si>
  <si>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</si>
  <si>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</si>
  <si>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</si>
  <si>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</si>
  <si>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</si>
  <si>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</si>
  <si>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</si>
  <si>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</si>
  <si>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</si>
  <si>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</si>
  <si>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</si>
  <si>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</si>
  <si>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</si>
  <si>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</si>
  <si>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</si>
  <si>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</si>
  <si>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</si>
  <si>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</si>
  <si>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</si>
  <si>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</si>
  <si>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</si>
  <si>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</si>
  <si>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</si>
  <si>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</si>
  <si>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</si>
  <si>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</si>
  <si>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</si>
  <si>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</si>
  <si>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</si>
  <si>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</si>
  <si>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</si>
  <si>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</si>
  <si>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</si>
  <si>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</si>
  <si>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</si>
  <si>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</si>
  <si>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</si>
  <si>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</si>
  <si>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</si>
  <si>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</si>
  <si>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</si>
  <si>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</si>
  <si>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</si>
  <si>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</si>
  <si>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</si>
  <si>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</si>
  <si>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</si>
  <si>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</si>
  <si>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</si>
  <si>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</si>
  <si>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</si>
  <si>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</si>
  <si>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</si>
  <si>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</si>
  <si>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</si>
  <si>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</si>
  <si>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</si>
  <si>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</si>
  <si>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</si>
  <si>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</si>
  <si>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</si>
  <si>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</si>
  <si>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</si>
  <si>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</si>
  <si>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</si>
  <si>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</si>
  <si>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</si>
  <si>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</si>
  <si>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</si>
  <si>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</si>
  <si>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</si>
  <si>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</si>
  <si>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</si>
  <si>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</si>
  <si>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</si>
  <si>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</si>
  <si>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</si>
  <si>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</si>
  <si>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</si>
  <si>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</si>
  <si>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</si>
  <si>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</si>
  <si>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</si>
  <si>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</si>
  <si>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</si>
  <si>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</si>
  <si>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</si>
  <si>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</si>
  <si>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</si>
  <si>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</si>
  <si>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</si>
  <si>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</si>
  <si>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</si>
  <si>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</si>
  <si>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</si>
  <si>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</si>
  <si>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</si>
  <si>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</si>
  <si>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</si>
  <si>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</si>
  <si>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</si>
  <si>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</si>
  <si>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</si>
  <si>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</si>
  <si>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</si>
  <si>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</si>
  <si>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</si>
  <si>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</si>
  <si>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</si>
  <si>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</si>
  <si>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</si>
  <si>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</si>
  <si>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</si>
  <si>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</si>
  <si>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</si>
  <si>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</si>
  <si>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</si>
  <si>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</si>
  <si>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</si>
  <si>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</si>
  <si>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</si>
  <si>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</si>
  <si>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</si>
  <si>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</si>
  <si>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</si>
  <si>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</si>
  <si>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</si>
  <si>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</si>
  <si>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</si>
  <si>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</si>
  <si>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</si>
  <si>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</si>
  <si>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</si>
  <si>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</si>
  <si>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</si>
  <si>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</si>
  <si>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</si>
  <si>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</si>
  <si>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</si>
  <si>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</si>
  <si>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</si>
  <si>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</si>
  <si>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</si>
  <si>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</si>
  <si>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</si>
  <si>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</si>
  <si>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</si>
  <si>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</si>
  <si>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</si>
  <si>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</si>
  <si>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</si>
  <si>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</si>
  <si>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</si>
  <si>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</si>
  <si>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</si>
  <si>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</si>
  <si>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</si>
  <si>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</si>
  <si>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</si>
  <si>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</si>
  <si>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</si>
  <si>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</si>
  <si>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</si>
  <si>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</si>
  <si>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</si>
  <si>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</si>
  <si>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</si>
  <si>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</si>
  <si>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</si>
  <si>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</si>
  <si>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</si>
  <si>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</si>
  <si>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</si>
  <si>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</si>
  <si>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</si>
  <si>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</si>
  <si>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</si>
  <si>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</si>
  <si>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</si>
  <si>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</si>
  <si>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</si>
  <si>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</si>
  <si>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</si>
  <si>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</si>
  <si>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</si>
  <si>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</si>
  <si>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</si>
  <si>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</si>
  <si>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</si>
  <si>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</si>
  <si>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</si>
  <si>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</si>
  <si>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</si>
  <si>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</si>
  <si>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</si>
  <si>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</si>
  <si>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</si>
  <si>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</si>
  <si>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</si>
  <si>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</si>
  <si>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</si>
  <si>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</si>
  <si>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</si>
  <si>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</si>
  <si>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</si>
  <si>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</si>
  <si>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</si>
  <si>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</si>
  <si>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</si>
  <si>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</si>
  <si>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</si>
  <si>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</si>
  <si>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</si>
  <si>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</si>
  <si>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</si>
  <si>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</si>
  <si>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</si>
  <si>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</si>
  <si>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</si>
  <si>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</si>
  <si>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</si>
  <si>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</si>
  <si>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</si>
  <si>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</si>
  <si>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</si>
  <si>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</si>
  <si>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</si>
  <si>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</si>
  <si>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</si>
  <si>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</si>
  <si>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</si>
  <si>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</si>
  <si>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</si>
  <si>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</si>
  <si>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</si>
  <si>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</si>
  <si>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</si>
  <si>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</si>
  <si>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</si>
  <si>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</si>
  <si>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</si>
  <si>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</si>
  <si>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</si>
  <si>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</si>
  <si>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</si>
  <si>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</si>
  <si>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</si>
  <si>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</si>
  <si>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</si>
  <si>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</si>
  <si>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</si>
  <si>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</si>
  <si>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</si>
  <si>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</si>
  <si>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</si>
  <si>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</si>
  <si>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</si>
  <si>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</si>
  <si>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</si>
  <si>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</si>
  <si>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</si>
  <si>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</si>
  <si>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</si>
  <si>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</si>
  <si>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</si>
  <si>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</si>
  <si>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</si>
  <si>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</si>
  <si>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</si>
  <si>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</si>
  <si>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</si>
  <si>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</si>
  <si>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</si>
  <si>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</si>
  <si>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</si>
  <si>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</si>
  <si>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</si>
  <si>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</si>
  <si>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</si>
  <si>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</si>
  <si>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</si>
  <si>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</si>
  <si>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</si>
  <si>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</si>
  <si>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</si>
  <si>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</si>
  <si>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</si>
  <si>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</si>
  <si>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</si>
  <si>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</si>
  <si>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</si>
  <si>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</si>
  <si>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</si>
  <si>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</si>
  <si>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</si>
  <si>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</si>
  <si>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</si>
  <si>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</si>
  <si>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</si>
  <si>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</si>
  <si>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</si>
  <si>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</si>
  <si>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</si>
  <si>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</si>
  <si>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</si>
  <si>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</si>
  <si>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</si>
  <si>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</si>
  <si>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</si>
  <si>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</si>
  <si>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</si>
  <si>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</si>
  <si>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</si>
  <si>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</si>
  <si>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</si>
  <si>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</si>
  <si>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</si>
  <si>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</si>
  <si>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</si>
  <si>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</si>
  <si>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</si>
  <si>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</si>
  <si>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</si>
  <si>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</si>
  <si>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</si>
  <si>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</si>
  <si>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</si>
  <si>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</si>
  <si>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</si>
  <si>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</si>
  <si>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</si>
  <si>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</si>
  <si>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</si>
  <si>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</si>
  <si>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</si>
  <si>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</si>
  <si>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</si>
  <si>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</si>
  <si>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</si>
  <si>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</si>
  <si>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</si>
  <si>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</si>
  <si>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</si>
  <si>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</si>
  <si>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</si>
  <si>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</si>
  <si>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</si>
  <si>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</si>
  <si>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</si>
  <si>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</si>
  <si>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</si>
  <si>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</si>
  <si>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</si>
  <si>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</si>
  <si>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</si>
  <si>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</si>
  <si>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</si>
  <si>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</si>
  <si>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</si>
  <si>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</si>
  <si>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</si>
  <si>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</si>
  <si>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</si>
  <si>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</si>
  <si>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</si>
  <si>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</si>
  <si>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</si>
  <si>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</si>
  <si>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</si>
  <si>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</si>
  <si>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</si>
  <si>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</si>
  <si>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</si>
  <si>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</si>
  <si>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</si>
  <si>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</si>
  <si>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</si>
  <si>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</si>
  <si>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</si>
  <si>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</si>
  <si>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</si>
  <si>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</si>
  <si>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</si>
  <si>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</si>
  <si>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</si>
  <si>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</si>
  <si>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</si>
  <si>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</si>
  <si>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</si>
  <si>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</si>
  <si>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</si>
  <si>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</si>
  <si>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</si>
  <si>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</si>
  <si>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</si>
  <si>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</si>
  <si>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</si>
  <si>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</si>
  <si>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</si>
  <si>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</si>
  <si>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</si>
  <si>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</si>
  <si>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</si>
  <si>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</si>
  <si>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</si>
  <si>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</si>
  <si>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</si>
  <si>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</si>
  <si>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</si>
  <si>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</si>
  <si>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</si>
  <si>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</si>
  <si>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</si>
  <si>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</si>
  <si>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</si>
  <si>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</si>
  <si>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</si>
  <si>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</si>
  <si>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</si>
  <si>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</si>
  <si>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</si>
  <si>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</si>
  <si>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</si>
  <si>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</si>
  <si>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</si>
  <si>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</si>
  <si>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</si>
  <si>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</si>
  <si>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</si>
  <si>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</si>
  <si>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</si>
  <si>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</si>
  <si>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</si>
  <si>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</si>
  <si>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</si>
  <si>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</si>
  <si>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</si>
  <si>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</si>
  <si>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</si>
  <si>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</si>
  <si>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</si>
  <si>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</si>
  <si>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</si>
  <si>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</si>
  <si>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</si>
  <si>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</si>
  <si>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</si>
  <si>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</si>
  <si>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</si>
  <si>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</si>
  <si>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</si>
  <si>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</si>
  <si>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</si>
  <si>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</si>
  <si>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</si>
  <si>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</si>
  <si>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</si>
  <si>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</si>
  <si>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</si>
  <si>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</si>
  <si>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</si>
  <si>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</si>
  <si>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</si>
  <si>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</si>
  <si>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</si>
  <si>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</si>
  <si>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</si>
  <si>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</si>
  <si>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</si>
  <si>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</si>
  <si>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</si>
  <si>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</si>
  <si>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</si>
  <si>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</si>
  <si>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</si>
  <si>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</si>
  <si>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</si>
  <si>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</si>
  <si>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</si>
  <si>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</si>
  <si>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</si>
  <si>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</si>
  <si>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</si>
  <si>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</si>
  <si>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</si>
  <si>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</si>
  <si>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</si>
  <si>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</si>
  <si>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</si>
  <si>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</si>
  <si>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</si>
  <si>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</si>
  <si>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</si>
  <si>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</si>
  <si>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</si>
  <si>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</si>
  <si>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</si>
  <si>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</si>
  <si>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</si>
  <si>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</si>
  <si>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</si>
  <si>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</si>
  <si>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</si>
  <si>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</si>
  <si>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</si>
  <si>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</si>
  <si>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</si>
  <si>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</si>
  <si>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</si>
  <si>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</si>
  <si>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</si>
  <si>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</si>
  <si>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</si>
  <si>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</si>
  <si>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</si>
  <si>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</si>
  <si>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</si>
  <si>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</si>
  <si>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</si>
  <si>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</si>
  <si>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</si>
  <si>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</si>
  <si>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</si>
  <si>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</si>
  <si>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</si>
  <si>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</si>
  <si>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</si>
  <si>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</si>
  <si>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</si>
  <si>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</si>
  <si>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</si>
  <si>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</si>
  <si>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</si>
  <si>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</si>
  <si>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</si>
  <si>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</si>
  <si>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</si>
  <si>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</si>
  <si>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</si>
  <si>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</si>
  <si>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</si>
  <si>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</si>
  <si>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</si>
  <si>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</si>
  <si>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</si>
  <si>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</si>
  <si>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</si>
  <si>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</si>
  <si>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</si>
  <si>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</si>
  <si>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</si>
  <si>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</si>
  <si>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</si>
  <si>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</si>
  <si>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</si>
  <si>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</si>
  <si>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</si>
  <si>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</si>
  <si>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</si>
  <si>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</si>
  <si>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</si>
  <si>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</si>
  <si>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</si>
  <si>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</si>
  <si>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</si>
  <si>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</si>
  <si>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</si>
  <si>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</si>
  <si>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</si>
  <si>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</si>
  <si>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</si>
  <si>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</si>
  <si>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</si>
  <si>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</si>
  <si>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</si>
  <si>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</si>
  <si>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</si>
  <si>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</si>
  <si>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</si>
  <si>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</si>
  <si>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</si>
  <si>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</si>
  <si>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</si>
  <si>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</si>
  <si>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</si>
  <si>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</si>
  <si>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</si>
  <si>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</si>
  <si>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</si>
  <si>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</si>
  <si>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</si>
  <si>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</si>
  <si>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</si>
  <si>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</si>
  <si>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</si>
  <si>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</si>
  <si>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</si>
  <si>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</si>
  <si>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</si>
  <si>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</si>
  <si>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</si>
  <si>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</si>
  <si>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</si>
  <si>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</si>
  <si>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</si>
  <si>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</si>
  <si>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</si>
  <si>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</si>
  <si>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</si>
  <si>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</si>
  <si>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</si>
  <si>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</si>
  <si>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</si>
  <si>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</si>
  <si>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</si>
  <si>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</si>
  <si>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</si>
  <si>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</si>
  <si>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</si>
  <si>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</si>
  <si>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</si>
  <si>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</si>
  <si>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</si>
  <si>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</si>
  <si>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</si>
  <si>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</si>
  <si>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</si>
  <si>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</si>
  <si>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</si>
  <si>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</si>
  <si>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</si>
  <si>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</si>
  <si>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</si>
  <si>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</si>
  <si>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</si>
  <si>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</si>
  <si>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</si>
  <si>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</si>
  <si>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</si>
  <si>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</si>
  <si>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</si>
  <si>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</si>
  <si>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</si>
  <si>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</si>
  <si>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</si>
  <si>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</si>
  <si>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</si>
  <si>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</si>
  <si>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</si>
  <si>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</si>
  <si>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</si>
  <si>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</si>
  <si>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</si>
  <si>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</si>
  <si>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</si>
  <si>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</si>
  <si>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</si>
  <si>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</si>
  <si>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</si>
  <si>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</si>
  <si>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</si>
  <si>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</si>
  <si>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</si>
  <si>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</si>
  <si>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</si>
  <si>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</si>
  <si>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</si>
  <si>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</si>
  <si>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</si>
  <si>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</si>
  <si>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</si>
  <si>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</si>
  <si>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</si>
  <si>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</si>
  <si>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</si>
  <si>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</si>
  <si>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</si>
  <si>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</si>
  <si>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</si>
  <si>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</si>
  <si>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</si>
  <si>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</si>
  <si>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</si>
  <si>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</si>
  <si>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</si>
  <si>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</si>
  <si>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</si>
  <si>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</si>
  <si>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</si>
  <si>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</si>
  <si>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</si>
  <si>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</si>
  <si>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</si>
  <si>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</si>
  <si>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</si>
  <si>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</si>
  <si>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</si>
  <si>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</si>
  <si>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</si>
  <si>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</si>
  <si>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</si>
  <si>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</si>
  <si>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</si>
  <si>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</si>
  <si>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</si>
  <si>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</si>
  <si>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</si>
  <si>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</si>
  <si>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</si>
  <si>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</si>
  <si>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</si>
  <si>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</si>
  <si>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</si>
  <si>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</si>
  <si>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</si>
  <si>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</si>
  <si>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</si>
  <si>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</si>
  <si>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</si>
  <si>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</si>
  <si>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</si>
  <si>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</si>
  <si>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</si>
  <si>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</si>
  <si>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</si>
  <si>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</si>
  <si>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</si>
  <si>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</si>
  <si>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</si>
  <si>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</si>
  <si>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</si>
  <si>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</si>
  <si>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</si>
  <si>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</si>
  <si>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</si>
  <si>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</si>
  <si>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</si>
  <si>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</si>
  <si>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</si>
  <si>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</si>
  <si>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</si>
  <si>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</si>
  <si>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</si>
  <si>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</si>
  <si>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</si>
  <si>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</si>
  <si>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</si>
  <si>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</si>
  <si>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</si>
  <si>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</si>
  <si>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</si>
  <si>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</si>
  <si>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</si>
  <si>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</si>
  <si>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</si>
  <si>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</si>
  <si>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</si>
  <si>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</si>
  <si>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</si>
  <si>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</si>
  <si>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</si>
  <si>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</si>
  <si>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</si>
  <si>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</si>
  <si>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</si>
  <si>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</si>
  <si>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</si>
  <si>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</si>
  <si>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</si>
  <si>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</si>
  <si>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</si>
  <si>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</si>
  <si>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</si>
  <si>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</si>
  <si>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</si>
  <si>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</si>
  <si>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</si>
  <si>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</si>
  <si>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</si>
  <si>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</si>
  <si>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</si>
  <si>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</si>
  <si>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</si>
  <si>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</si>
  <si>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</si>
  <si>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</si>
  <si>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</si>
  <si>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</si>
  <si>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</si>
  <si>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</si>
  <si>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</si>
  <si>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</si>
  <si>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</si>
  <si>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</si>
  <si>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</si>
  <si>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</si>
  <si>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</si>
  <si>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</si>
  <si>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</si>
  <si>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</si>
  <si>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</si>
  <si>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</si>
  <si>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</si>
  <si>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</si>
  <si>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</si>
  <si>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</si>
  <si>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</si>
  <si>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</si>
  <si>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</si>
  <si>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</si>
  <si>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</si>
  <si>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</si>
  <si>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</si>
  <si>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</si>
  <si>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</si>
  <si>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</si>
  <si>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</si>
  <si>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</si>
  <si>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</si>
  <si>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</si>
  <si>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</si>
  <si>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</si>
  <si>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</si>
  <si>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</si>
  <si>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</si>
  <si>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</si>
  <si>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</si>
  <si>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</si>
  <si>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</si>
  <si>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</si>
  <si>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</si>
  <si>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</si>
  <si>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</si>
  <si>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</si>
  <si>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</si>
  <si>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</si>
  <si>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</si>
  <si>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</si>
  <si>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</si>
  <si>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</si>
  <si>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</si>
  <si>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</si>
  <si>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</si>
  <si>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</si>
  <si>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</si>
  <si>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</si>
  <si>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</si>
  <si>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</si>
  <si>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</si>
  <si>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</si>
  <si>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</si>
  <si>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</si>
  <si>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</si>
  <si>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</si>
  <si>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</si>
  <si>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</si>
  <si>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</si>
  <si>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</si>
  <si>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</si>
  <si>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</si>
  <si>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</si>
  <si>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</si>
  <si>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</si>
  <si>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</si>
  <si>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</si>
  <si>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</si>
  <si>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</si>
  <si>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</si>
  <si>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</si>
  <si>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</si>
  <si>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</si>
  <si>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</si>
  <si>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</si>
  <si>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</si>
  <si>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</si>
  <si>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</si>
  <si>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</si>
  <si>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</si>
  <si>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</si>
  <si>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</si>
  <si>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</si>
  <si>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</si>
  <si>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</si>
  <si>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</si>
  <si>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</si>
  <si>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</si>
  <si>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</si>
  <si>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</si>
  <si>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</si>
  <si>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</si>
  <si>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</si>
  <si>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</si>
  <si>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</si>
  <si>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</si>
  <si>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</si>
  <si>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</si>
  <si>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</si>
  <si>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</si>
  <si>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</si>
  <si>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</si>
  <si>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</si>
  <si>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</si>
  <si>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</si>
  <si>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</si>
  <si>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</si>
  <si>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</si>
  <si>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</si>
  <si>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</si>
  <si>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</si>
  <si>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</si>
  <si>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</si>
  <si>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</si>
  <si>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</si>
  <si>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</si>
  <si>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</si>
  <si>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</si>
  <si>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</si>
  <si>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</si>
  <si>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</si>
  <si>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</si>
  <si>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</si>
  <si>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</si>
  <si>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</si>
  <si>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</si>
  <si>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</si>
  <si>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</si>
  <si>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</si>
  <si>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</si>
  <si>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</si>
  <si>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</si>
  <si>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</si>
  <si>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</si>
  <si>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</si>
  <si>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</si>
  <si>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</si>
  <si>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</si>
  <si>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</si>
  <si>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</si>
  <si>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</si>
  <si>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</si>
  <si>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</si>
  <si>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</si>
  <si>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</si>
  <si>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</si>
  <si>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</si>
  <si>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</si>
  <si>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</si>
  <si>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</si>
  <si>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</si>
  <si>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</si>
  <si>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</si>
  <si>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</si>
  <si>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</si>
  <si>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</si>
  <si>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</si>
  <si>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</si>
  <si>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</si>
  <si>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</si>
  <si>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</si>
  <si>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</si>
  <si>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</si>
  <si>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</si>
  <si>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</si>
  <si>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</si>
  <si>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</si>
  <si>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</si>
  <si>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</si>
  <si>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</si>
  <si>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</si>
  <si>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</si>
  <si>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</si>
  <si>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</si>
  <si>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</si>
  <si>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</si>
  <si>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</si>
  <si>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</si>
  <si>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</si>
  <si>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</si>
  <si>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</si>
  <si>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</si>
  <si>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</si>
  <si>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</si>
  <si>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</si>
  <si>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</si>
  <si>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</si>
  <si>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</si>
  <si>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</si>
  <si>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</si>
  <si>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</si>
  <si>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</si>
  <si>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</si>
  <si>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</si>
  <si>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</si>
  <si>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</si>
  <si>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</si>
  <si>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</si>
  <si>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</si>
  <si>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</si>
  <si>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</si>
  <si>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</si>
  <si>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</si>
  <si>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</si>
  <si>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</si>
  <si>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</si>
  <si>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</si>
  <si>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</si>
  <si>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</si>
  <si>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</si>
  <si>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</si>
  <si>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</si>
  <si>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</si>
  <si>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</si>
  <si>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</si>
  <si>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</si>
  <si>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</si>
  <si>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</si>
  <si>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</si>
  <si>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</si>
  <si>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</si>
  <si>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</si>
  <si>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</si>
  <si>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</si>
  <si>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</si>
  <si>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</si>
  <si>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</si>
  <si>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</si>
  <si>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</si>
  <si>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</si>
  <si>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</si>
  <si>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</si>
  <si>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</si>
  <si>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</si>
  <si>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</si>
  <si>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</si>
  <si>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</si>
  <si>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</si>
  <si>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</si>
  <si>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</si>
  <si>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</si>
  <si>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</si>
  <si>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</si>
  <si>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</si>
  <si>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</si>
  <si>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</si>
  <si>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</si>
  <si>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</si>
  <si>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</si>
  <si>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</si>
  <si>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</si>
  <si>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</si>
  <si>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</si>
  <si>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</si>
  <si>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</si>
  <si>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</si>
  <si>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</si>
  <si>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</si>
  <si>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</si>
  <si>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</si>
  <si>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</si>
  <si>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</si>
  <si>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</si>
  <si>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</si>
  <si>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</si>
  <si>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</si>
  <si>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</si>
  <si>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</si>
  <si>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</si>
  <si>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</si>
  <si>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</si>
  <si>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</si>
  <si>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</si>
  <si>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</si>
  <si>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</si>
  <si>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</si>
  <si>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</si>
  <si>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</si>
  <si>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</si>
  <si>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</si>
  <si>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</si>
  <si>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</si>
  <si>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</si>
  <si>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</si>
  <si>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</si>
  <si>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</si>
  <si>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</si>
  <si>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</si>
  <si>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</si>
  <si>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</si>
  <si>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</si>
  <si>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</si>
  <si>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</si>
  <si>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</si>
  <si>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</si>
  <si>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</si>
  <si>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</si>
  <si>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</si>
  <si>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</si>
  <si>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</si>
  <si>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</si>
  <si>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</si>
  <si>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</si>
  <si>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</si>
  <si>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</si>
  <si>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</si>
  <si>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</si>
  <si>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</si>
  <si>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</si>
  <si>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</si>
  <si>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</si>
  <si>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</si>
  <si>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</si>
  <si>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</si>
  <si>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</si>
  <si>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</si>
  <si>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</si>
  <si>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</si>
  <si>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</si>
  <si>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</si>
  <si>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</si>
  <si>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</si>
  <si>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</si>
  <si>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</si>
  <si>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</si>
  <si>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</si>
  <si>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</si>
  <si>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</si>
  <si>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</si>
  <si>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</si>
  <si>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</si>
  <si>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</si>
  <si>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</si>
  <si>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</si>
  <si>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</si>
  <si>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</si>
  <si>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</si>
  <si>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</si>
  <si>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</si>
  <si>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</si>
  <si>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</si>
  <si>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</si>
  <si>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</si>
  <si>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</si>
  <si>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</si>
  <si>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</si>
  <si>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</si>
  <si>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</si>
  <si>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</si>
  <si>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</si>
  <si>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</si>
  <si>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</si>
  <si>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</si>
  <si>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</si>
  <si>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</si>
  <si>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</si>
  <si>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</si>
  <si>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</si>
  <si>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</si>
  <si>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</si>
  <si>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</si>
  <si>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</si>
  <si>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</si>
  <si>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</si>
  <si>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</si>
  <si>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</si>
  <si>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</si>
  <si>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</si>
  <si>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</si>
  <si>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</si>
  <si>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</si>
  <si>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</si>
  <si>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</si>
  <si>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</si>
  <si>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</si>
  <si>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</si>
  <si>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</si>
  <si>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</si>
  <si>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</si>
  <si>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</si>
  <si>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</si>
  <si>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</si>
  <si>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</si>
  <si>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</si>
  <si>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</si>
  <si>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</si>
  <si>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</si>
  <si>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</si>
  <si>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</si>
  <si>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</si>
  <si>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</si>
  <si>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</si>
  <si>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</si>
  <si>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</si>
  <si>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</si>
  <si>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</si>
  <si>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</si>
  <si>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</si>
  <si>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</si>
  <si>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</si>
  <si>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</si>
  <si>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</si>
  <si>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</si>
  <si>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</si>
  <si>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</si>
  <si>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</si>
  <si>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</si>
  <si>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</si>
  <si>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</si>
  <si>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</si>
  <si>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</si>
  <si>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</si>
  <si>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</si>
  <si>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</si>
  <si>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</si>
  <si>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</si>
  <si>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</si>
  <si>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</si>
  <si>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</si>
  <si>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</si>
  <si>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</si>
  <si>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</si>
  <si>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</si>
  <si>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</si>
  <si>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</si>
  <si>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</si>
  <si>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</si>
  <si>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</si>
  <si>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</si>
  <si>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</si>
  <si>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</si>
  <si>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</si>
  <si>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</si>
  <si>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</si>
  <si>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</si>
  <si>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</si>
  <si>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</si>
  <si>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</si>
  <si>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</si>
  <si>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</si>
  <si>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</si>
  <si>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</si>
  <si>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</si>
  <si>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</si>
  <si>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</si>
  <si>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</si>
  <si>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</si>
  <si>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</si>
  <si>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</si>
  <si>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</si>
  <si>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</si>
  <si>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</si>
  <si>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</si>
  <si>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</si>
  <si>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</si>
  <si>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</si>
  <si>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</si>
  <si>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</si>
  <si>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</si>
  <si>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</si>
  <si>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</si>
  <si>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</si>
  <si>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</si>
  <si>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</si>
  <si>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</si>
  <si>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</si>
  <si>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</si>
  <si>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</si>
  <si>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</si>
  <si>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</si>
  <si>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</si>
  <si>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</si>
  <si>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</si>
  <si>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</si>
  <si>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</si>
  <si>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</si>
  <si>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</si>
  <si>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</si>
  <si>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</si>
  <si>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</si>
  <si>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</si>
  <si>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</si>
  <si>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</si>
  <si>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</si>
  <si>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</si>
  <si>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</si>
  <si>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</si>
  <si>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</si>
  <si>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</si>
  <si>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</si>
  <si>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</si>
  <si>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</si>
  <si>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</si>
  <si>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</si>
  <si>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</si>
  <si>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</si>
  <si>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</si>
  <si>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</si>
  <si>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</si>
  <si>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</si>
  <si>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</si>
  <si>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</si>
  <si>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</si>
  <si>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</si>
  <si>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</si>
  <si>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</si>
  <si>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</si>
  <si>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</si>
  <si>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</si>
  <si>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</si>
  <si>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</si>
  <si>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</si>
  <si>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</si>
  <si>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</si>
  <si>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</si>
  <si>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</si>
  <si>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</si>
  <si>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</si>
  <si>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</si>
  <si>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</si>
  <si>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</si>
  <si>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</si>
  <si>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</si>
  <si>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</si>
  <si>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</si>
  <si>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</si>
  <si>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</si>
  <si>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</si>
  <si>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</si>
  <si>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</si>
  <si>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</si>
  <si>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</si>
  <si>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</si>
  <si>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</si>
  <si>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</si>
  <si>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</si>
  <si>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</si>
  <si>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</si>
  <si>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</si>
  <si>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</si>
  <si>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</si>
  <si>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</si>
  <si>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</si>
  <si>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</si>
  <si>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</si>
  <si>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</si>
  <si>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</si>
  <si>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</si>
  <si>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</si>
  <si>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</si>
  <si>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</si>
  <si>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</si>
  <si>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</si>
  <si>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</si>
  <si>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</si>
  <si>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</si>
  <si>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</si>
  <si>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</si>
  <si>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</si>
  <si>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</si>
  <si>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</si>
  <si>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</si>
  <si>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</si>
  <si>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</si>
  <si>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</si>
  <si>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</si>
  <si>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</si>
  <si>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</si>
  <si>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</si>
  <si>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</si>
  <si>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</si>
  <si>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</si>
  <si>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</si>
  <si>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</si>
  <si>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</si>
  <si>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</si>
  <si>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</si>
  <si>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</si>
  <si>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</si>
  <si>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</si>
  <si>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</si>
  <si>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</si>
  <si>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</si>
  <si>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</si>
  <si>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</si>
  <si>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</si>
  <si>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</si>
  <si>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</si>
  <si>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</si>
  <si>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</si>
  <si>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</si>
  <si>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</si>
  <si>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</si>
  <si>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</si>
  <si>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</si>
  <si>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</si>
  <si>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</si>
  <si>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</si>
  <si>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</si>
  <si>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</si>
  <si>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</si>
  <si>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</si>
  <si>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</si>
  <si>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</si>
  <si>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</si>
  <si>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</si>
  <si>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</si>
  <si>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</si>
  <si>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</si>
  <si>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</si>
  <si>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</si>
  <si>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</si>
  <si>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</si>
  <si>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</si>
  <si>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</si>
  <si>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</si>
  <si>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</si>
  <si>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</si>
  <si>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</si>
  <si>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</si>
  <si>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</si>
  <si>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</si>
  <si>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</si>
  <si>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</si>
  <si>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</si>
  <si>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</si>
  <si>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</si>
  <si>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</si>
  <si>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</si>
  <si>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</si>
  <si>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</si>
  <si>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</si>
  <si>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</si>
  <si>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</si>
  <si>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</si>
  <si>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</si>
  <si>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</si>
  <si>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</si>
  <si>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</si>
  <si>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</si>
  <si>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</si>
  <si>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</si>
  <si>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</si>
  <si>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</si>
  <si>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</si>
  <si>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</si>
  <si>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</si>
  <si>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</si>
  <si>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</si>
  <si>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</si>
  <si>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</si>
  <si>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</si>
  <si>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</si>
  <si>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</si>
  <si>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</si>
  <si>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</si>
  <si>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</si>
  <si>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</si>
  <si>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</si>
  <si>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</si>
  <si>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</si>
  <si>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</si>
  <si>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</si>
  <si>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</si>
  <si>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</si>
  <si>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</si>
  <si>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</si>
  <si>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</si>
  <si>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</si>
  <si>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</si>
  <si>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</si>
  <si>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</si>
  <si>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</si>
  <si>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</si>
  <si>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</si>
  <si>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</si>
  <si>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</si>
  <si>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</si>
  <si>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</si>
  <si>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</si>
  <si>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</si>
  <si>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</si>
  <si>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</si>
  <si>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</si>
  <si>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</si>
  <si>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</si>
  <si>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</si>
  <si>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</si>
  <si>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</si>
  <si>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</si>
  <si>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</si>
  <si>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</si>
  <si>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</si>
  <si>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</si>
  <si>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</si>
  <si>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</si>
  <si>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</si>
  <si>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</si>
  <si>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</si>
  <si>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</si>
  <si>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</si>
  <si>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</si>
  <si>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</si>
  <si>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</si>
  <si>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</si>
  <si>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</si>
  <si>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</si>
  <si>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</si>
  <si>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</si>
  <si>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</si>
  <si>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</si>
  <si>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</si>
  <si>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</si>
  <si>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</si>
  <si>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</si>
  <si>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</si>
  <si>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</si>
  <si>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</si>
  <si>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</si>
  <si>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</si>
  <si>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</si>
  <si>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</si>
  <si>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</si>
  <si>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</si>
  <si>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</si>
  <si>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</si>
  <si>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</si>
  <si>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</si>
  <si>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</si>
  <si>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</si>
  <si>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</si>
  <si>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</si>
  <si>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</si>
  <si>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</si>
  <si>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</si>
  <si>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</si>
  <si>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</si>
  <si>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</si>
  <si>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</si>
  <si>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</si>
  <si>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</si>
  <si>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</si>
  <si>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</si>
  <si>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</si>
  <si>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</si>
  <si>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</si>
  <si>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</si>
  <si>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</si>
  <si>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</si>
  <si>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</si>
  <si>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</si>
  <si>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</si>
  <si>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</si>
  <si>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</si>
  <si>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</si>
  <si>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</si>
  <si>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</si>
  <si>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</si>
  <si>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</si>
  <si>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</si>
  <si>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</si>
  <si>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</si>
  <si>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</si>
  <si>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</si>
  <si>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</si>
  <si>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</si>
  <si>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</si>
  <si>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</si>
  <si>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</si>
  <si>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</si>
  <si>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</si>
  <si>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</si>
  <si>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</si>
  <si>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</si>
  <si>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</si>
  <si>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</si>
  <si>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</si>
  <si>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</si>
  <si>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</si>
  <si>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</si>
  <si>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</si>
  <si>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</si>
  <si>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</si>
  <si>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</si>
  <si>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</si>
  <si>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</si>
  <si>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</si>
  <si>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</si>
  <si>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</si>
  <si>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</si>
  <si>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</si>
  <si>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</si>
  <si>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</si>
  <si>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</si>
  <si>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</si>
  <si>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</si>
  <si>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</si>
  <si>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</si>
  <si>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</si>
  <si>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</si>
  <si>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</si>
  <si>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</si>
  <si>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</si>
  <si>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</si>
  <si>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</si>
  <si>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</si>
  <si>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</si>
  <si>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</si>
  <si>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</si>
  <si>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</si>
  <si>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</si>
  <si>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</si>
  <si>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</si>
  <si>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</si>
  <si>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</si>
  <si>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</si>
  <si>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</si>
  <si>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</si>
  <si>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</si>
  <si>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</si>
  <si>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</si>
  <si>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</si>
  <si>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</si>
  <si>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</si>
  <si>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</si>
  <si>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</si>
  <si>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</si>
  <si>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</si>
  <si>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</si>
  <si>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</si>
  <si>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</si>
  <si>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</si>
  <si>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</si>
  <si>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</si>
  <si>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</si>
  <si>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</si>
  <si>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</si>
  <si>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</si>
  <si>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</si>
  <si>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</si>
  <si>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</si>
  <si>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</si>
  <si>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</si>
  <si>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</si>
  <si>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</si>
  <si>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</si>
  <si>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</si>
  <si>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</si>
  <si>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</si>
  <si>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</si>
  <si>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</si>
  <si>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</si>
  <si>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</si>
  <si>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</si>
  <si>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</si>
  <si>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</si>
  <si>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</si>
  <si>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</si>
  <si>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</si>
  <si>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</si>
  <si>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</si>
  <si>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</si>
  <si>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</si>
  <si>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</si>
  <si>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</si>
  <si>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</si>
  <si>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</si>
  <si>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</si>
  <si>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</si>
  <si>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</si>
  <si>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</si>
  <si>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</si>
  <si>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</si>
  <si>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</si>
  <si>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</si>
  <si>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</si>
  <si>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</si>
  <si>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</si>
  <si>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</si>
  <si>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</si>
  <si>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</si>
  <si>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</si>
  <si>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</si>
  <si>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</si>
  <si>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</si>
  <si>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</si>
  <si>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</si>
  <si>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</si>
  <si>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</si>
  <si>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</si>
  <si>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</si>
  <si>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</si>
  <si>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</si>
  <si>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</si>
  <si>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</si>
  <si>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</si>
  <si>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</si>
  <si>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</si>
  <si>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</si>
  <si>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</si>
  <si>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</si>
  <si>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</si>
  <si>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</si>
  <si>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</si>
  <si>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</si>
  <si>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</si>
  <si>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</si>
  <si>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</si>
  <si>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</si>
  <si>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</si>
  <si>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</si>
  <si>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</si>
  <si>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</si>
  <si>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</si>
  <si>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</si>
  <si>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</si>
  <si>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</si>
  <si>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</si>
  <si>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</si>
  <si>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</si>
  <si>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</si>
  <si>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</si>
  <si>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</si>
  <si>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</si>
  <si>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</si>
  <si>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</si>
  <si>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</si>
  <si>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</si>
  <si>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</si>
  <si>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</si>
  <si>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</si>
  <si>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</si>
  <si>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</si>
  <si>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</si>
  <si>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</si>
  <si>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</si>
  <si>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</si>
  <si>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</si>
  <si>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</si>
  <si>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</si>
  <si>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</si>
  <si>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</si>
  <si>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</si>
  <si>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</si>
  <si>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</si>
  <si>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</si>
  <si>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</si>
  <si>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</si>
  <si>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</si>
  <si>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</si>
  <si>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</si>
  <si>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</si>
  <si>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</si>
  <si>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</si>
  <si>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</si>
  <si>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</si>
  <si>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</si>
  <si>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</si>
  <si>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</si>
  <si>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</si>
  <si>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</si>
  <si>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</si>
  <si>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</si>
  <si>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</si>
  <si>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</si>
  <si>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</si>
  <si>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</si>
  <si>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</si>
  <si>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</si>
  <si>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</si>
  <si>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</si>
  <si>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</si>
  <si>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</si>
  <si>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</si>
  <si>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</si>
  <si>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</si>
  <si>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</si>
  <si>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</si>
  <si>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</si>
  <si>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</si>
  <si>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</si>
  <si>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</si>
  <si>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</si>
  <si>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</si>
  <si>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</si>
  <si>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</si>
  <si>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</si>
  <si>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</si>
  <si>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</si>
  <si>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</si>
  <si>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</si>
  <si>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</si>
  <si>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</si>
  <si>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</si>
  <si>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</si>
  <si>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</si>
  <si>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</si>
  <si>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</si>
  <si>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</si>
  <si>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</si>
  <si>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</si>
  <si>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</si>
  <si>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</si>
  <si>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</si>
  <si>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</si>
  <si>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</si>
  <si>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</si>
  <si>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</si>
  <si>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</si>
  <si>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</si>
  <si>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</si>
  <si>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</si>
  <si>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</si>
  <si>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</si>
  <si>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</si>
  <si>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</si>
  <si>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</si>
  <si>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</si>
  <si>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</si>
  <si>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</si>
  <si>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</si>
  <si>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</si>
  <si>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</si>
  <si>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</si>
  <si>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</si>
  <si>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</si>
  <si>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</si>
  <si>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</si>
  <si>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</si>
  <si>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</si>
  <si>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</si>
  <si>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</si>
  <si>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</si>
  <si>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</si>
  <si>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</si>
  <si>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</si>
  <si>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</si>
  <si>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</si>
  <si>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</si>
  <si>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</si>
  <si>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</si>
  <si>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</si>
  <si>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</si>
  <si>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</si>
  <si>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</si>
  <si>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</si>
  <si>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</si>
  <si>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</si>
  <si>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</si>
  <si>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</si>
  <si>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</si>
  <si>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</si>
  <si>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</si>
  <si>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</si>
  <si>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</si>
  <si>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</si>
  <si>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</si>
  <si>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</si>
  <si>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</si>
  <si>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</si>
  <si>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</si>
  <si>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</si>
  <si>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</si>
  <si>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</si>
  <si>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</si>
  <si>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</si>
  <si>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</si>
  <si>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</si>
  <si>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</si>
  <si>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</si>
  <si>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</si>
  <si>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</si>
  <si>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</si>
  <si>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</si>
  <si>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</si>
  <si>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</si>
  <si>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</si>
  <si>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</si>
  <si>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</si>
  <si>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</si>
  <si>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</si>
  <si>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</si>
  <si>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</si>
  <si>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</si>
  <si>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</si>
  <si>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</si>
  <si>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</si>
  <si>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</si>
  <si>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</si>
  <si>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</si>
  <si>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</si>
  <si>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</si>
  <si>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</si>
  <si>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</si>
  <si>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</si>
  <si>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</si>
  <si>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</si>
  <si>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</si>
  <si>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</si>
  <si>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</si>
  <si>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</si>
  <si>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</si>
  <si>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</si>
  <si>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</si>
  <si>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</si>
  <si>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</si>
  <si>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</si>
  <si>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</si>
  <si>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</si>
  <si>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</si>
  <si>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</si>
  <si>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</si>
  <si>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</si>
  <si>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</si>
  <si>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</si>
  <si>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</si>
  <si>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</si>
  <si>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</si>
  <si>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</si>
  <si>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</si>
  <si>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</si>
  <si>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</si>
  <si>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</si>
  <si>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</si>
  <si>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</si>
  <si>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</si>
  <si>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</si>
  <si>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</si>
  <si>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</si>
  <si>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</si>
  <si>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</si>
  <si>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</si>
  <si>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</si>
  <si>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</si>
  <si>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</si>
  <si>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</si>
  <si>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</si>
  <si>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</si>
  <si>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</si>
  <si>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</si>
  <si>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</si>
  <si>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</si>
  <si>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</si>
  <si>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</si>
  <si>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</si>
  <si>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</si>
  <si>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</si>
  <si>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</si>
  <si>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</si>
  <si>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</si>
  <si>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</si>
  <si>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</si>
  <si>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</si>
  <si>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</si>
  <si>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</si>
  <si>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</si>
  <si>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</si>
  <si>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</si>
  <si>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</si>
  <si>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</si>
  <si>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</si>
  <si>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</si>
  <si>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</si>
  <si>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</si>
  <si>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</si>
  <si>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</si>
  <si>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</si>
  <si>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</si>
  <si>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</si>
  <si>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</si>
  <si>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</si>
  <si>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</si>
  <si>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</si>
  <si>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</si>
  <si>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</si>
  <si>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</si>
  <si>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</si>
  <si>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</si>
  <si>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</si>
  <si>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</si>
  <si>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</si>
  <si>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</si>
  <si>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</si>
  <si>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</si>
  <si>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</si>
  <si>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</si>
  <si>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</si>
  <si>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</si>
  <si>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</si>
  <si>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</si>
  <si>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</si>
  <si>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</si>
  <si>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</si>
  <si>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</si>
  <si>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</si>
  <si>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</si>
  <si>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</si>
  <si>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</si>
  <si>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</si>
  <si>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</si>
  <si>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</si>
  <si>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</si>
  <si>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</si>
  <si>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</si>
  <si>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</si>
  <si>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</si>
  <si>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</si>
  <si>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</si>
  <si>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</si>
  <si>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</si>
  <si>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</si>
  <si>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</si>
  <si>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</si>
  <si>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</si>
  <si>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</si>
  <si>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</si>
  <si>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</si>
  <si>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</si>
  <si>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</si>
  <si>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</si>
  <si>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</si>
  <si>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</si>
  <si>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</si>
  <si>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</si>
  <si>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</si>
  <si>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</si>
  <si>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</si>
  <si>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</si>
  <si>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</si>
  <si>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</si>
  <si>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</si>
  <si>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</si>
  <si>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</si>
  <si>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</si>
  <si>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</si>
  <si>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</si>
  <si>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</si>
  <si>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</si>
  <si>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</si>
  <si>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</si>
  <si>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</si>
  <si>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</si>
  <si>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</si>
  <si>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</si>
  <si>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</si>
  <si>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</si>
  <si>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</si>
  <si>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</si>
  <si>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</si>
  <si>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</si>
  <si>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</si>
  <si>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</si>
  <si>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</si>
  <si>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</si>
  <si>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</si>
  <si>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</si>
  <si>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</si>
  <si>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</si>
  <si>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</si>
  <si>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</si>
  <si>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</si>
  <si>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</si>
  <si>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</si>
  <si>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</si>
  <si>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</si>
  <si>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</si>
  <si>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</si>
  <si>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</si>
  <si>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</si>
  <si>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</si>
  <si>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</si>
  <si>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</si>
  <si>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</si>
  <si>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</si>
  <si>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</si>
  <si>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</si>
  <si>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</si>
  <si>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</si>
  <si>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</si>
  <si>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</si>
  <si>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</si>
  <si>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</si>
  <si>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</si>
  <si>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</si>
  <si>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</si>
  <si>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</si>
  <si>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</si>
  <si>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</si>
  <si>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</si>
  <si>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</si>
  <si>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</si>
  <si>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</si>
  <si>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</si>
  <si>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</si>
  <si>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</si>
  <si>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</si>
  <si>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</si>
  <si>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</si>
  <si>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</si>
  <si>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</si>
  <si>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</si>
  <si>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</si>
  <si>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</si>
  <si>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</si>
  <si>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</si>
  <si>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</si>
  <si>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</si>
  <si>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</si>
  <si>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</si>
  <si>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</si>
  <si>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</si>
  <si>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</si>
  <si>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</si>
  <si>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</si>
  <si>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</si>
  <si>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</si>
  <si>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</si>
  <si>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</si>
  <si>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</si>
  <si>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</si>
  <si>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</si>
  <si>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</si>
  <si>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</si>
  <si>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</si>
  <si>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</si>
  <si>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</si>
  <si>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</si>
  <si>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</si>
  <si>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</si>
  <si>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</si>
  <si>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</si>
  <si>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</si>
  <si>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</si>
  <si>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</si>
  <si>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</si>
  <si>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</si>
  <si>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</si>
  <si>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</si>
  <si>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</si>
  <si>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</si>
  <si>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</si>
  <si>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</si>
  <si>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</si>
  <si>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</si>
  <si>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</si>
  <si>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</si>
  <si>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</si>
  <si>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</si>
  <si>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</si>
  <si>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</si>
  <si>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</si>
  <si>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</si>
  <si>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</si>
  <si>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</si>
  <si>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</si>
  <si>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</si>
  <si>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</si>
  <si>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</si>
  <si>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</si>
  <si>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</si>
  <si>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</si>
  <si>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</si>
  <si>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</si>
  <si>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</si>
  <si>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</si>
  <si>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</si>
  <si>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</si>
  <si>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</si>
  <si>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</si>
  <si>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</si>
  <si>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</si>
  <si>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</si>
  <si>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</si>
  <si>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</si>
  <si>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</si>
  <si>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</si>
  <si>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</si>
  <si>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</si>
  <si>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</si>
  <si>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</si>
  <si>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</si>
  <si>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</si>
  <si>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</si>
  <si>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</si>
  <si>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</si>
  <si>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</si>
  <si>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</si>
  <si>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</si>
  <si>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</si>
  <si>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</si>
  <si>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</si>
  <si>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</si>
  <si>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</si>
  <si>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</si>
  <si>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</si>
  <si>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</si>
  <si>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</si>
  <si>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</si>
  <si>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</si>
  <si>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</si>
  <si>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</si>
  <si>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</si>
  <si>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</si>
  <si>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</si>
  <si>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</si>
  <si>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</si>
  <si>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</si>
  <si>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</si>
  <si>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</si>
  <si>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</si>
  <si>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</si>
  <si>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</si>
  <si>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</si>
  <si>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</si>
  <si>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</si>
  <si>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</si>
  <si>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</si>
  <si>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</si>
  <si>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</si>
  <si>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</si>
  <si>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</si>
  <si>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</si>
  <si>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</si>
  <si>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</si>
  <si>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</si>
  <si>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</si>
  <si>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</si>
  <si>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</si>
  <si>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</si>
  <si>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</si>
  <si>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</si>
  <si>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</si>
  <si>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</si>
  <si>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</si>
  <si>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</si>
  <si>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</si>
  <si>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</si>
  <si>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</si>
  <si>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</si>
  <si>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</si>
  <si>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</si>
  <si>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</si>
  <si>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</si>
  <si>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</si>
  <si>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</si>
  <si>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</si>
  <si>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</si>
  <si>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</si>
  <si>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</si>
  <si>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</si>
  <si>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</si>
  <si>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</si>
  <si>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</si>
  <si>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</si>
  <si>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</si>
  <si>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</si>
  <si>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</si>
  <si>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</si>
  <si>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</si>
  <si>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</si>
  <si>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</si>
  <si>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</si>
  <si>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</si>
  <si>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</si>
  <si>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</si>
  <si>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</si>
  <si>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</si>
  <si>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</si>
  <si>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</si>
  <si>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</si>
  <si>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</si>
  <si>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</si>
  <si>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</si>
  <si>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</si>
  <si>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</si>
  <si>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</si>
  <si>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</si>
  <si>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</si>
  <si>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</si>
  <si>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</si>
  <si>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</si>
  <si>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</si>
  <si>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</si>
  <si>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</si>
  <si>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</si>
  <si>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</si>
  <si>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</si>
  <si>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</si>
  <si>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</si>
  <si>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</si>
  <si>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</si>
  <si>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</si>
  <si>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</si>
  <si>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</si>
  <si>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</si>
  <si>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</si>
  <si>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</si>
  <si>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</si>
  <si>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</si>
  <si>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</si>
  <si>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</si>
  <si>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</si>
  <si>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</si>
  <si>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</si>
  <si>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</si>
  <si>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</si>
  <si>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</si>
  <si>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</si>
  <si>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</si>
  <si>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</si>
  <si>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</si>
  <si>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</si>
  <si>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</si>
  <si>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</si>
  <si>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</si>
  <si>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</si>
  <si>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</si>
  <si>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</si>
  <si>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</si>
  <si>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</si>
  <si>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</si>
  <si>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</si>
  <si>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</si>
  <si>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</si>
  <si>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</si>
  <si>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</si>
  <si>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</si>
  <si>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</si>
  <si>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</si>
  <si>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</si>
  <si>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</si>
  <si>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</si>
  <si>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</si>
  <si>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</si>
  <si>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</si>
  <si>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</si>
  <si>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</si>
  <si>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</si>
  <si>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</si>
  <si>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</si>
  <si>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</si>
  <si>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</si>
  <si>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</si>
  <si>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</si>
  <si>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</si>
  <si>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</si>
  <si>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</si>
  <si>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</si>
  <si>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</si>
  <si>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</si>
  <si>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</si>
  <si>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</si>
  <si>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</si>
  <si>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</si>
  <si>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</si>
  <si>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</si>
  <si>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</si>
  <si>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</si>
  <si>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</si>
  <si>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</si>
  <si>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</si>
  <si>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</si>
  <si>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</si>
  <si>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</si>
  <si>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</si>
  <si>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</si>
  <si>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</si>
  <si>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</si>
  <si>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</si>
  <si>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</si>
  <si>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</si>
  <si>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</si>
  <si>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</si>
  <si>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</si>
  <si>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</si>
  <si>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</si>
  <si>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</si>
  <si>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</si>
  <si>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</si>
  <si>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</si>
  <si>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</si>
  <si>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</si>
  <si>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</si>
  <si>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</si>
  <si>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</si>
  <si>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</si>
  <si>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</si>
  <si>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</si>
  <si>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</si>
  <si>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</si>
  <si>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</si>
  <si>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</si>
  <si>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</si>
  <si>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</si>
  <si>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</si>
  <si>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</si>
  <si>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</si>
  <si>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</si>
  <si>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</si>
  <si>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</si>
  <si>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</si>
  <si>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</si>
  <si>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</si>
  <si>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</si>
  <si>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</si>
  <si>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</si>
  <si>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</si>
  <si>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</si>
  <si>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</si>
  <si>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</si>
  <si>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</si>
  <si>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</si>
  <si>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</si>
  <si>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</si>
  <si>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</si>
  <si>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</si>
  <si>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</si>
  <si>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</si>
  <si>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</si>
  <si>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</si>
  <si>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</si>
  <si>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</si>
  <si>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</si>
  <si>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</si>
  <si>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</si>
  <si>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</si>
  <si>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</si>
  <si>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</si>
  <si>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</si>
  <si>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</si>
  <si>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</si>
  <si>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</si>
  <si>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</si>
  <si>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</si>
  <si>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</si>
  <si>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</si>
  <si>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</si>
  <si>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</si>
  <si>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</si>
  <si>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</si>
  <si>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</si>
  <si>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</si>
  <si>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</si>
  <si>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</si>
  <si>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</si>
  <si>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</si>
  <si>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</si>
  <si>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</si>
  <si>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</si>
  <si>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</si>
  <si>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</si>
  <si>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</si>
  <si>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</si>
  <si>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</si>
  <si>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</si>
  <si>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</si>
  <si>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</si>
  <si>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</si>
  <si>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</si>
  <si>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</si>
  <si>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</si>
  <si>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</si>
  <si>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</si>
  <si>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</si>
  <si>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</si>
  <si>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</si>
  <si>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</si>
  <si>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</si>
  <si>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</si>
  <si>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</si>
  <si>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</si>
  <si>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</si>
  <si>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</si>
  <si>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</si>
  <si>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</si>
  <si>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</si>
  <si>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</si>
  <si>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</si>
  <si>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</si>
  <si>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</si>
  <si>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</si>
  <si>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</si>
  <si>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</si>
  <si>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</si>
  <si>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</si>
  <si>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</si>
  <si>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</si>
  <si>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</si>
  <si>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</si>
  <si>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</si>
  <si>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</si>
  <si>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</si>
  <si>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</si>
  <si>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</si>
  <si>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</si>
  <si>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</si>
  <si>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</si>
  <si>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</si>
  <si>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</si>
  <si>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</si>
  <si>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</si>
  <si>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</si>
  <si>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</si>
  <si>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</si>
  <si>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</si>
  <si>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</si>
  <si>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</si>
  <si>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</si>
  <si>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</si>
  <si>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</si>
  <si>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</si>
  <si>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</si>
  <si>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</si>
  <si>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</si>
  <si>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</si>
  <si>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</si>
  <si>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</si>
  <si>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</si>
  <si>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</si>
  <si>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</si>
  <si>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</si>
  <si>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</si>
  <si>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</si>
  <si>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</si>
  <si>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</si>
  <si>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</si>
  <si>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</si>
  <si>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</si>
  <si>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</si>
  <si>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</si>
  <si>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</si>
  <si>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</si>
  <si>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</si>
  <si>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</si>
  <si>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</si>
  <si>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</si>
  <si>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</si>
  <si>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</si>
  <si>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</si>
  <si>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</si>
  <si>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</si>
  <si>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</si>
  <si>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</si>
  <si>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</si>
  <si>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</si>
  <si>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</si>
  <si>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</si>
  <si>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</si>
  <si>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</si>
  <si>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</si>
  <si>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</si>
  <si>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</si>
  <si>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</si>
  <si>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</si>
  <si>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</si>
  <si>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</si>
  <si>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</si>
  <si>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</si>
  <si>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</si>
  <si>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</si>
  <si>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</si>
  <si>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</si>
  <si>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</si>
  <si>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</si>
  <si>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</si>
  <si>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</si>
  <si>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</si>
  <si>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</si>
  <si>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</si>
  <si>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</si>
  <si>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</si>
  <si>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</si>
  <si>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</si>
  <si>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</si>
  <si>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</si>
  <si>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</si>
  <si>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</si>
  <si>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</si>
  <si>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</si>
  <si>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</si>
  <si>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</si>
  <si>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</si>
  <si>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</si>
  <si>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</si>
  <si>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</si>
  <si>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</si>
  <si>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</si>
  <si>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</si>
  <si>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</si>
  <si>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</si>
  <si>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</si>
  <si>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</si>
  <si>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</si>
  <si>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</si>
  <si>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</si>
  <si>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</si>
  <si>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</si>
  <si>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</si>
  <si>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</si>
  <si>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</si>
  <si>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</si>
  <si>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</si>
  <si>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</si>
  <si>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</si>
  <si>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</si>
  <si>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</si>
  <si>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</si>
  <si>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</si>
  <si>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</si>
  <si>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</si>
  <si>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</si>
  <si>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</si>
  <si>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</si>
  <si>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</si>
  <si>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</si>
  <si>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</si>
  <si>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</si>
  <si>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</si>
  <si>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</si>
  <si>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</si>
  <si>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</si>
  <si>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</si>
  <si>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</si>
  <si>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</si>
  <si>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</si>
  <si>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</si>
  <si>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</si>
  <si>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</si>
  <si>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</si>
  <si>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</si>
  <si>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</si>
  <si>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</si>
  <si>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</si>
  <si>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</si>
  <si>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</si>
  <si>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</si>
  <si>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</si>
  <si>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</si>
  <si>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</si>
  <si>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</si>
  <si>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</si>
  <si>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</si>
  <si>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</si>
  <si>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</si>
  <si>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</si>
  <si>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</si>
  <si>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</si>
  <si>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</si>
  <si>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</si>
  <si>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</si>
  <si>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</si>
  <si>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</si>
  <si>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</si>
  <si>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</si>
  <si>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</si>
  <si>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</si>
  <si>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</si>
  <si>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</si>
  <si>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</si>
  <si>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</si>
  <si>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</si>
  <si>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</si>
  <si>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</si>
  <si>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</si>
  <si>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</si>
  <si>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</si>
  <si>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</si>
  <si>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</si>
  <si>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</si>
  <si>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</si>
  <si>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</si>
  <si>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</si>
  <si>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</si>
  <si>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</si>
  <si>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</si>
  <si>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</si>
  <si>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</si>
  <si>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</si>
  <si>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</si>
  <si>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</si>
  <si>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</si>
  <si>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</si>
  <si>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</si>
  <si>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</si>
  <si>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</si>
  <si>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</si>
  <si>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</si>
  <si>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</si>
  <si>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</si>
  <si>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</si>
  <si>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</si>
  <si>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</si>
  <si>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</si>
  <si>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</si>
  <si>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</si>
  <si>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</si>
  <si>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</si>
  <si>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</si>
  <si>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</si>
  <si>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</si>
  <si>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</si>
  <si>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</si>
  <si>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</si>
  <si>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</si>
  <si>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</si>
  <si>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</si>
  <si>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</si>
  <si>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</si>
  <si>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</si>
  <si>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</si>
  <si>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</si>
  <si>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</si>
  <si>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</si>
  <si>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</si>
  <si>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</si>
  <si>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</si>
  <si>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</si>
  <si>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</si>
  <si>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</si>
  <si>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</si>
  <si>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</si>
  <si>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</si>
  <si>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</si>
  <si>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</si>
  <si>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</si>
  <si>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</si>
  <si>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</si>
  <si>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</si>
  <si>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</si>
  <si>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</si>
  <si>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</si>
  <si>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</si>
  <si>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</si>
  <si>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</si>
  <si>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</si>
  <si>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</si>
  <si>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</si>
  <si>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</si>
  <si>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</si>
  <si>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</si>
  <si>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</si>
  <si>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</si>
  <si>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</si>
  <si>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</si>
  <si>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</si>
  <si>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</si>
  <si>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</si>
  <si>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</si>
  <si>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</si>
  <si>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</si>
  <si>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</si>
  <si>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</si>
  <si>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</si>
  <si>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</si>
  <si>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</si>
  <si>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</si>
  <si>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</si>
  <si>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</si>
  <si>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</si>
  <si>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</si>
  <si>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</si>
  <si>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</si>
  <si>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</si>
  <si>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</si>
  <si>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</si>
  <si>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</si>
  <si>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</si>
  <si>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</si>
  <si>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</si>
  <si>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</si>
  <si>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</si>
  <si>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</si>
  <si>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</si>
  <si>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</si>
  <si>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</si>
  <si>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</si>
  <si>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</si>
  <si>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</si>
  <si>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</si>
  <si>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</si>
  <si>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</si>
  <si>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</si>
  <si>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</si>
  <si>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</si>
  <si>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</si>
  <si>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</si>
  <si>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</si>
  <si>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</si>
  <si>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</si>
  <si>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</si>
  <si>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</si>
  <si>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</si>
  <si>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</si>
  <si>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</si>
  <si>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</si>
  <si>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</si>
  <si>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</si>
  <si>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</si>
  <si>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</si>
  <si>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</si>
  <si>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</si>
  <si>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</si>
  <si>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</si>
  <si>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</si>
  <si>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</si>
  <si>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</si>
  <si>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</si>
  <si>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</si>
  <si>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</si>
  <si>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</si>
  <si>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</si>
  <si>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</si>
  <si>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</si>
  <si>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</si>
  <si>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</si>
  <si>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</si>
  <si>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</si>
  <si>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</si>
  <si>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</si>
  <si>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</si>
  <si>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</si>
  <si>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</si>
  <si>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</si>
  <si>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</si>
  <si>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</si>
  <si>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</si>
  <si>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</si>
  <si>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</si>
  <si>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</si>
  <si>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</si>
  <si>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</si>
  <si>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</si>
  <si>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</si>
  <si>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</si>
  <si>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</si>
  <si>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</si>
  <si>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</si>
  <si>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</si>
  <si>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</si>
  <si>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</si>
  <si>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</si>
  <si>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</si>
  <si>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</si>
  <si>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</si>
  <si>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</si>
  <si>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</si>
  <si>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</si>
  <si>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</si>
  <si>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</si>
  <si>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</si>
  <si>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</si>
  <si>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</si>
  <si>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</si>
  <si>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</si>
  <si>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</si>
  <si>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</si>
  <si>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</si>
  <si>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</si>
  <si>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</si>
  <si>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</si>
  <si>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</si>
  <si>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</si>
  <si>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</si>
  <si>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</si>
  <si>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</si>
  <si>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</si>
  <si>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</si>
  <si>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</si>
  <si>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</si>
  <si>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</si>
  <si>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</si>
  <si>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</si>
  <si>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</si>
  <si>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</si>
  <si>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</si>
  <si>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</si>
  <si>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</si>
  <si>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</si>
  <si>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</si>
  <si>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</si>
  <si>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</si>
  <si>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</si>
  <si>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</si>
  <si>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</si>
  <si>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</si>
  <si>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</si>
  <si>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</si>
  <si>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</si>
  <si>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</si>
  <si>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</si>
  <si>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</si>
  <si>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</si>
  <si>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</si>
  <si>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</si>
  <si>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</si>
  <si>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</si>
  <si>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</si>
  <si>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</si>
  <si>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</si>
  <si>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</si>
  <si>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</si>
  <si>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</si>
  <si>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</si>
  <si>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</si>
  <si>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</si>
  <si>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</si>
  <si>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</si>
  <si>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</si>
  <si>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</si>
  <si>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</si>
  <si>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</si>
  <si>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</si>
  <si>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</si>
  <si>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</si>
  <si>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</si>
  <si>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</si>
  <si>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</si>
  <si>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</si>
  <si>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</si>
  <si>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</si>
  <si>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</si>
  <si>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</si>
  <si>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</si>
  <si>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</si>
  <si>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</si>
  <si>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</si>
  <si>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</si>
  <si>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</si>
  <si>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</si>
  <si>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</si>
  <si>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</si>
  <si>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</si>
  <si>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</si>
  <si>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</si>
  <si>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</si>
  <si>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</si>
  <si>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</si>
  <si>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</si>
  <si>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</si>
  <si>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</si>
  <si>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</si>
  <si>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</si>
  <si>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</si>
  <si>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</si>
  <si>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</si>
  <si>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</si>
  <si>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</si>
  <si>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</si>
  <si>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</si>
  <si>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</si>
  <si>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</si>
  <si>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</si>
  <si>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</si>
  <si>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</si>
  <si>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</si>
  <si>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</si>
  <si>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</si>
  <si>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</si>
  <si>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</si>
  <si>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</si>
  <si>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</si>
  <si>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</si>
  <si>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</si>
  <si>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</si>
  <si>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</si>
  <si>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</si>
  <si>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</si>
  <si>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</si>
  <si>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</si>
  <si>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</si>
  <si>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</si>
  <si>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</si>
  <si>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</si>
  <si>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</si>
  <si>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</si>
  <si>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</si>
  <si>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</si>
  <si>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</si>
  <si>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</si>
  <si>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</si>
  <si>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</si>
  <si>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</si>
  <si>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</si>
  <si>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</si>
  <si>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</si>
  <si>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</si>
  <si>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</si>
  <si>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</si>
  <si>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</si>
  <si>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</si>
  <si>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</si>
  <si>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</si>
  <si>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</si>
  <si>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</si>
  <si>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</si>
  <si>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</si>
  <si>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</si>
  <si>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</si>
  <si>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</si>
  <si>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</si>
  <si>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</si>
  <si>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</si>
  <si>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</si>
  <si>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</si>
  <si>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</si>
  <si>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</si>
  <si>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</si>
  <si>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</si>
  <si>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</si>
  <si>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</si>
  <si>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</si>
  <si>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</si>
  <si>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</si>
  <si>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</si>
  <si>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</si>
  <si>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</si>
  <si>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</si>
  <si>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</si>
  <si>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</si>
  <si>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</si>
  <si>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</si>
  <si>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</si>
  <si>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</si>
  <si>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</si>
  <si>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</si>
  <si>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</si>
  <si>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</si>
  <si>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</si>
  <si>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</si>
  <si>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</si>
  <si>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</si>
  <si>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</si>
  <si>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</si>
  <si>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</si>
  <si>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</si>
  <si>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</si>
  <si>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</si>
  <si>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</si>
  <si>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</si>
  <si>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</si>
  <si>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</si>
  <si>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</si>
  <si>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</si>
  <si>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</si>
  <si>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</si>
  <si>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</si>
  <si>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</si>
  <si>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</si>
  <si>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</si>
  <si>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</si>
  <si>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</si>
  <si>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</si>
  <si>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</si>
  <si>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</si>
  <si>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</si>
  <si>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</si>
  <si>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</si>
  <si>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</si>
  <si>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</si>
  <si>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</si>
  <si>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</si>
  <si>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</si>
  <si>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</si>
  <si>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</si>
  <si>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</si>
  <si>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</si>
  <si>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</si>
  <si>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</si>
  <si>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</si>
  <si>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</si>
  <si>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</si>
  <si>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</si>
  <si>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</si>
  <si>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</si>
  <si>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</si>
  <si>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</si>
  <si>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</si>
  <si>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</si>
  <si>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</si>
  <si>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</si>
  <si>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</si>
  <si>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</si>
  <si>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</si>
  <si>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</si>
  <si>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</si>
  <si>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</si>
  <si>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</si>
  <si>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</si>
  <si>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</si>
  <si>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</si>
  <si>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</si>
  <si>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</si>
  <si>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</si>
  <si>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</si>
  <si>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</si>
  <si>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</si>
  <si>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</si>
  <si>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</si>
  <si>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</si>
  <si>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</si>
  <si>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</si>
  <si>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</si>
  <si>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</si>
  <si>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</si>
  <si>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</si>
  <si>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</si>
  <si>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</si>
  <si>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</si>
  <si>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</si>
  <si>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</si>
  <si>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</si>
  <si>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</si>
  <si>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</si>
  <si>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</si>
  <si>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</si>
  <si>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</si>
  <si>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</si>
  <si>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</si>
  <si>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</si>
  <si>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</si>
  <si>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</si>
  <si>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</si>
  <si>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</si>
  <si>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</si>
  <si>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</si>
  <si>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</si>
  <si>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</si>
  <si>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</si>
  <si>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</si>
  <si>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</si>
  <si>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</si>
  <si>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</si>
  <si>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</si>
  <si>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</si>
  <si>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</si>
  <si>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</si>
  <si>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</si>
  <si>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</si>
  <si>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</si>
  <si>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</si>
  <si>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</si>
  <si>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</si>
  <si>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</si>
  <si>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</si>
  <si>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</si>
  <si>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</si>
  <si>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</si>
  <si>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</si>
  <si>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</si>
  <si>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</si>
  <si>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</si>
  <si>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</si>
  <si>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</si>
  <si>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</si>
  <si>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</si>
  <si>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</si>
  <si>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</si>
  <si>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</si>
  <si>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</si>
  <si>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</si>
  <si>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</si>
  <si>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</si>
  <si>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</si>
  <si>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</si>
  <si>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</si>
  <si>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</si>
  <si>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</si>
  <si>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</si>
  <si>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</si>
  <si>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</si>
  <si>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</si>
  <si>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</si>
  <si>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</si>
  <si>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</si>
  <si>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</si>
  <si>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</si>
  <si>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</si>
  <si>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</si>
  <si>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</si>
  <si>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</si>
  <si>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</si>
  <si>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</si>
  <si>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</si>
  <si>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</si>
  <si>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</si>
  <si>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</si>
  <si>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</si>
  <si>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</si>
  <si>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</si>
  <si>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</si>
  <si>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</si>
  <si>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</si>
  <si>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</si>
  <si>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</si>
  <si>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</si>
  <si>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</si>
  <si>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</si>
  <si>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</si>
  <si>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</si>
  <si>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</si>
  <si>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</si>
  <si>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</si>
  <si>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</si>
  <si>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</si>
  <si>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</si>
  <si>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</si>
  <si>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</si>
  <si>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</si>
  <si>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</si>
  <si>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</si>
  <si>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</si>
  <si>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</si>
  <si>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</si>
  <si>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</si>
  <si>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</si>
  <si>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</si>
  <si>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</si>
  <si>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</si>
  <si>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</si>
  <si>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</si>
  <si>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</si>
  <si>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</si>
  <si>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</si>
  <si>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</si>
  <si>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</si>
  <si>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</si>
  <si>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</si>
  <si>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</si>
  <si>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</si>
  <si>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</si>
  <si>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</si>
  <si>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</si>
  <si>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</si>
  <si>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</si>
  <si>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</si>
  <si>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</si>
  <si>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</si>
  <si>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</si>
  <si>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</si>
  <si>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</si>
  <si>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</si>
  <si>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</si>
  <si>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</si>
  <si>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</si>
  <si>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</si>
  <si>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</si>
  <si>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</si>
  <si>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</si>
  <si>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</si>
  <si>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</si>
  <si>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</si>
  <si>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</si>
  <si>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</si>
  <si>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</si>
  <si>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</si>
  <si>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</si>
  <si>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</si>
  <si>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</si>
  <si>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</si>
  <si>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</si>
  <si>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</si>
  <si>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</si>
  <si>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</si>
  <si>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</si>
  <si>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</si>
  <si>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</si>
  <si>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</si>
  <si>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</si>
  <si>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</si>
  <si>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</si>
  <si>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</si>
  <si>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</si>
  <si>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</si>
  <si>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</si>
  <si>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</si>
  <si>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</si>
  <si>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</si>
  <si>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</si>
  <si>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</si>
  <si>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</si>
  <si>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</si>
  <si>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</si>
  <si>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</si>
  <si>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</si>
  <si>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</si>
  <si>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</si>
  <si>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</si>
  <si>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</si>
  <si>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</si>
  <si>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</si>
  <si>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</si>
  <si>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</si>
  <si>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</si>
  <si>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</si>
  <si>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</si>
  <si>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</si>
  <si>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</si>
  <si>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</si>
  <si>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</si>
  <si>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</si>
  <si>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</si>
  <si>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</si>
  <si>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</si>
  <si>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</si>
  <si>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</si>
  <si>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</si>
  <si>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</si>
  <si>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</si>
  <si>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</si>
  <si>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</si>
  <si>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</si>
  <si>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</si>
  <si>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</si>
  <si>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</si>
  <si>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</si>
  <si>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</si>
  <si>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</si>
  <si>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</si>
  <si>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</si>
  <si>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</si>
  <si>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</si>
  <si>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</si>
  <si>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</si>
  <si>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</si>
  <si>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</si>
  <si>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</si>
  <si>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</si>
  <si>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</si>
  <si>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</si>
  <si>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</si>
  <si>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</si>
  <si>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</si>
  <si>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</si>
  <si>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</si>
  <si>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</si>
  <si>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</si>
  <si>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</si>
  <si>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</si>
  <si>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</si>
  <si>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</si>
  <si>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</si>
  <si>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</si>
  <si>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</si>
  <si>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</si>
  <si>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</si>
  <si>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</si>
  <si>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</si>
  <si>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</si>
  <si>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</si>
  <si>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</si>
  <si>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</si>
  <si>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</si>
  <si>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</si>
  <si>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</si>
  <si>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</si>
  <si>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</si>
  <si>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</si>
  <si>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</si>
  <si>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</si>
  <si>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</si>
  <si>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</si>
  <si>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</si>
  <si>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</si>
  <si>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</si>
  <si>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</si>
  <si>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</si>
  <si>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</si>
  <si>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</si>
  <si>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</si>
  <si>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</si>
  <si>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</si>
  <si>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</si>
  <si>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</si>
  <si>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</si>
  <si>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</si>
  <si>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</si>
  <si>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</si>
  <si>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</si>
  <si>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</si>
  <si>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</si>
  <si>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</si>
  <si>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</si>
  <si>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</si>
  <si>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</si>
  <si>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</si>
  <si>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</si>
  <si>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</si>
  <si>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</si>
  <si>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</si>
  <si>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</si>
  <si>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</si>
  <si>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</si>
  <si>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</si>
  <si>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</si>
  <si>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</si>
  <si>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</si>
  <si>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</si>
  <si>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</si>
  <si>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</si>
  <si>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</si>
  <si>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</si>
  <si>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</si>
  <si>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</si>
  <si>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</si>
  <si>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</si>
  <si>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</si>
  <si>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</si>
  <si>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</si>
  <si>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</si>
  <si>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</si>
  <si>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</si>
  <si>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</si>
  <si>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</si>
  <si>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</si>
  <si>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</si>
  <si>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</si>
  <si>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</si>
  <si>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</si>
  <si>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</si>
  <si>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</si>
  <si>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</si>
  <si>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</si>
  <si>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</si>
  <si>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</si>
  <si>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</si>
  <si>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</si>
  <si>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</si>
  <si>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</si>
  <si>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</si>
  <si>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</si>
  <si>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</si>
  <si>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</si>
  <si>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</si>
  <si>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</si>
  <si>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</si>
  <si>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</si>
  <si>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</si>
  <si>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</si>
  <si>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</si>
  <si>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</si>
  <si>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</si>
  <si>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</si>
  <si>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</si>
  <si>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</si>
  <si>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</si>
  <si>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</si>
  <si>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</si>
  <si>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</si>
  <si>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</si>
  <si>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</si>
  <si>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</si>
  <si>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</si>
  <si>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</si>
  <si>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</si>
  <si>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</si>
  <si>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</si>
  <si>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</si>
  <si>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</si>
  <si>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</si>
  <si>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</si>
  <si>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</si>
  <si>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</si>
  <si>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</si>
  <si>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</si>
  <si>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</si>
  <si>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</si>
  <si>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</si>
  <si>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</si>
  <si>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</si>
  <si>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</si>
  <si>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</si>
  <si>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</si>
  <si>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</si>
  <si>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</si>
  <si>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</si>
  <si>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</si>
  <si>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</si>
  <si>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</si>
  <si>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</si>
  <si>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</si>
  <si>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</si>
  <si>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</si>
  <si>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</si>
  <si>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</si>
  <si>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</si>
  <si>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</si>
  <si>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</si>
  <si>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</si>
  <si>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</si>
  <si>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</si>
  <si>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</si>
  <si>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</si>
  <si>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</si>
  <si>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</si>
  <si>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</si>
  <si>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</si>
  <si>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</si>
  <si>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</si>
  <si>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</si>
  <si>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</si>
  <si>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</si>
  <si>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</si>
  <si>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</si>
  <si>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</si>
  <si>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</si>
  <si>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</si>
  <si>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</si>
  <si>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</si>
  <si>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</si>
  <si>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</si>
  <si>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</si>
  <si>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</si>
  <si>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</si>
  <si>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</si>
  <si>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</si>
  <si>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</si>
  <si>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</si>
  <si>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</si>
  <si>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</si>
  <si>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</si>
  <si>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</si>
  <si>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</si>
  <si>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</si>
  <si>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</si>
  <si>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</si>
  <si>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</si>
  <si>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</si>
  <si>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</si>
  <si>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</si>
  <si>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</si>
  <si>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</si>
  <si>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</si>
  <si>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</si>
  <si>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</si>
  <si>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</si>
  <si>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</si>
  <si>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</si>
  <si>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</si>
  <si>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</si>
  <si>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</si>
  <si>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</si>
  <si>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</si>
  <si>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</si>
  <si>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</si>
  <si>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</si>
  <si>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</si>
  <si>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</si>
  <si>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</si>
  <si>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</si>
  <si>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</si>
  <si>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</si>
  <si>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</si>
  <si>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</si>
  <si>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</si>
  <si>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</si>
  <si>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</si>
  <si>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</si>
  <si>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</si>
  <si>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</si>
  <si>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</si>
  <si>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</si>
  <si>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</si>
  <si>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</si>
  <si>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</si>
  <si>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</si>
  <si>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</si>
  <si>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</si>
  <si>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</si>
  <si>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</si>
  <si>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</si>
  <si>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</si>
  <si>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</si>
  <si>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</si>
  <si>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</si>
  <si>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</si>
  <si>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</si>
  <si>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</si>
  <si>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</si>
  <si>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</si>
  <si>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</si>
  <si>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</si>
  <si>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</si>
  <si>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</si>
  <si>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</si>
  <si>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</si>
  <si>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</si>
  <si>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</si>
  <si>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</si>
  <si>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</si>
  <si>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</si>
  <si>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</si>
  <si>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</si>
  <si>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</si>
  <si>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</si>
  <si>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</si>
  <si>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</si>
  <si>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</si>
  <si>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</si>
  <si>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</si>
  <si>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</si>
  <si>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</si>
  <si>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</si>
  <si>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</si>
  <si>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</si>
  <si>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</si>
  <si>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</si>
  <si>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</si>
  <si>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</si>
  <si>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</si>
  <si>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</si>
  <si>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</si>
  <si>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</si>
  <si>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</si>
  <si>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</si>
  <si>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</si>
  <si>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</si>
  <si>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</si>
  <si>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</si>
  <si>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</si>
  <si>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</si>
  <si>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</si>
  <si>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</si>
  <si>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</si>
  <si>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</si>
  <si>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</si>
  <si>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</si>
  <si>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</si>
  <si>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</si>
  <si>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</si>
  <si>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</si>
  <si>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</si>
  <si>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</si>
  <si>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</si>
  <si>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</si>
  <si>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</si>
  <si>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</si>
  <si>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</si>
  <si>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</si>
  <si>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</si>
  <si>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</si>
  <si>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</si>
  <si>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</si>
  <si>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</si>
  <si>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</si>
  <si>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</si>
  <si>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</si>
  <si>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</si>
  <si>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</si>
  <si>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</si>
  <si>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</si>
  <si>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</si>
  <si>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</si>
  <si>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</si>
  <si>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</si>
  <si>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</si>
  <si>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</si>
  <si>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</si>
  <si>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</si>
  <si>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</si>
  <si>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</si>
  <si>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</si>
  <si>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</si>
  <si>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</si>
  <si>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</si>
  <si>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</si>
  <si>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</si>
  <si>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</si>
  <si>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</si>
  <si>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</si>
  <si>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</si>
  <si>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</si>
  <si>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</si>
  <si>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</si>
  <si>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</si>
  <si>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</si>
  <si>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</si>
  <si>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</si>
  <si>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</si>
  <si>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</si>
  <si>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</si>
  <si>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</si>
  <si>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</si>
  <si>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</si>
  <si>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</si>
  <si>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</si>
  <si>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</si>
  <si>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</si>
  <si>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</si>
  <si>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</si>
  <si>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</si>
  <si>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</si>
  <si>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</si>
  <si>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</si>
  <si>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</si>
  <si>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</si>
  <si>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</si>
  <si>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</si>
  <si>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</si>
  <si>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</si>
  <si>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</si>
  <si>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</si>
  <si>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</si>
  <si>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</si>
  <si>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</si>
  <si>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</si>
  <si>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</si>
  <si>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</si>
  <si>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</si>
  <si>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</si>
  <si>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</si>
  <si>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</si>
  <si>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</si>
  <si>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</si>
  <si>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</si>
  <si>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</si>
  <si>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</si>
  <si>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</si>
  <si>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</si>
  <si>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</si>
  <si>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</si>
  <si>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</si>
  <si>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</si>
  <si>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</si>
  <si>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</si>
  <si>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</si>
  <si>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</si>
  <si>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</si>
  <si>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</si>
  <si>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</si>
  <si>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</si>
  <si>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</si>
  <si>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</si>
  <si>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</si>
  <si>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</si>
  <si>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</si>
  <si>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</si>
  <si>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</si>
  <si>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</si>
  <si>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</si>
  <si>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</si>
  <si>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</si>
  <si>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</si>
  <si>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</si>
  <si>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</si>
  <si>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</si>
  <si>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</si>
  <si>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</si>
  <si>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</si>
  <si>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</si>
  <si>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</si>
  <si>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</si>
  <si>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</si>
  <si>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</si>
  <si>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</si>
  <si>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</si>
  <si>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</si>
  <si>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</si>
  <si>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</si>
  <si>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</si>
  <si>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</si>
  <si>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</si>
  <si>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</si>
  <si>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</si>
  <si>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</si>
  <si>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</si>
  <si>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</si>
  <si>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</si>
  <si>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</si>
  <si>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</si>
  <si>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</si>
  <si>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</si>
  <si>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</si>
  <si>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</si>
  <si>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</si>
  <si>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</si>
  <si>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</si>
  <si>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</si>
  <si>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</si>
  <si>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</si>
  <si>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</si>
  <si>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</si>
  <si>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</si>
  <si>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</si>
  <si>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</si>
  <si>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</si>
  <si>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</si>
  <si>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</si>
  <si>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</si>
  <si>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</si>
  <si>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</si>
  <si>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</si>
  <si>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</si>
  <si>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</si>
  <si>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</si>
  <si>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</si>
  <si>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</si>
  <si>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</si>
  <si>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</si>
  <si>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</si>
  <si>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</si>
  <si>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</si>
  <si>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</si>
  <si>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</si>
  <si>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</si>
  <si>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</si>
  <si>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</si>
  <si>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</si>
  <si>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</si>
  <si>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</si>
  <si>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</si>
  <si>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</si>
  <si>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</si>
  <si>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</si>
  <si>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</si>
  <si>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</si>
  <si>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</si>
  <si>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</si>
  <si>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</si>
  <si>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</si>
  <si>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</si>
  <si>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</si>
  <si>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</si>
  <si>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</si>
  <si>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</si>
  <si>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</si>
  <si>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</si>
  <si>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</si>
  <si>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</si>
  <si>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</si>
  <si>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</si>
  <si>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</si>
  <si>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</si>
  <si>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</si>
  <si>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</si>
  <si>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</si>
  <si>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</si>
  <si>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</si>
  <si>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</si>
  <si>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</si>
  <si>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</si>
  <si>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</si>
  <si>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</si>
  <si>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</si>
  <si>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</si>
  <si>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</si>
  <si>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</si>
  <si>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</si>
  <si>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</si>
  <si>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</si>
  <si>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</si>
  <si>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</si>
  <si>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</si>
  <si>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</si>
  <si>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</si>
  <si>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</si>
  <si>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</si>
  <si>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</si>
  <si>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</si>
  <si>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</si>
  <si>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</si>
  <si>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</si>
  <si>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</si>
  <si>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</si>
  <si>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</si>
  <si>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</si>
  <si>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</si>
  <si>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</si>
  <si>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</si>
  <si>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</si>
  <si>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</si>
  <si>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</si>
  <si>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</si>
  <si>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</si>
  <si>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</si>
  <si>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</si>
  <si>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</si>
  <si>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</si>
  <si>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</si>
  <si>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</si>
  <si>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</si>
  <si>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</si>
  <si>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</si>
  <si>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</si>
  <si>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</si>
  <si>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</si>
  <si>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</si>
  <si>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</si>
  <si>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</si>
  <si>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</si>
  <si>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</si>
  <si>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</si>
  <si>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</si>
  <si>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</si>
  <si>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</si>
  <si>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</si>
  <si>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</si>
  <si>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</si>
  <si>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</si>
  <si>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</si>
  <si>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</si>
  <si>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</si>
  <si>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</si>
  <si>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</si>
  <si>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</si>
  <si>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</si>
  <si>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</si>
  <si>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</si>
  <si>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</si>
  <si>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</si>
  <si>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</si>
  <si>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</si>
  <si>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</si>
  <si>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</si>
  <si>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</si>
  <si>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</si>
  <si>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</si>
  <si>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</si>
  <si>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</si>
  <si>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</si>
  <si>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</si>
  <si>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</si>
  <si>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</si>
  <si>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</si>
  <si>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</si>
  <si>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</si>
  <si>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</si>
  <si>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</si>
  <si>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</si>
  <si>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</si>
  <si>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</si>
  <si>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</si>
  <si>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</si>
  <si>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</si>
  <si>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</si>
  <si>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</si>
  <si>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</si>
  <si>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</si>
  <si>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</si>
  <si>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</si>
  <si>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</si>
  <si>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</si>
  <si>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</si>
  <si>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</si>
  <si>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</si>
  <si>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</si>
  <si>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</si>
  <si>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</si>
  <si>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</si>
  <si>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</si>
  <si>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</si>
  <si>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</si>
  <si>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</si>
  <si>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</si>
  <si>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</si>
  <si>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</si>
  <si>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</si>
  <si>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</si>
  <si>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</si>
  <si>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</si>
  <si>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</si>
  <si>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</si>
  <si>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</si>
  <si>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</si>
  <si>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</si>
  <si>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</si>
  <si>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</si>
  <si>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</si>
  <si>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</si>
  <si>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</si>
  <si>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</si>
  <si>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</si>
  <si>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</si>
  <si>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</si>
  <si>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</si>
  <si>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</si>
  <si>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</si>
  <si>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</si>
  <si>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</si>
  <si>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</si>
  <si>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</si>
  <si>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</si>
  <si>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</si>
  <si>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</si>
  <si>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</si>
  <si>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</si>
  <si>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</si>
  <si>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</si>
  <si>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</si>
  <si>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</si>
  <si>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</si>
  <si>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</si>
  <si>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</si>
  <si>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</si>
  <si>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</si>
  <si>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</si>
  <si>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</si>
  <si>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</si>
  <si>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</si>
  <si>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</si>
  <si>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</si>
  <si>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</si>
  <si>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</si>
  <si>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</si>
  <si>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</si>
  <si>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</si>
  <si>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</si>
  <si>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</si>
  <si>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</si>
  <si>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</si>
  <si>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</si>
  <si>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</si>
  <si>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</si>
  <si>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</si>
  <si>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</si>
  <si>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</si>
  <si>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</si>
  <si>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</si>
  <si>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</si>
  <si>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</si>
  <si>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</si>
  <si>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</si>
  <si>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</si>
  <si>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</si>
  <si>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</si>
  <si>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</si>
  <si>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</si>
  <si>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</si>
  <si>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</si>
  <si>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</si>
  <si>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</si>
  <si>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</si>
  <si>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</si>
  <si>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</si>
  <si>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</si>
  <si>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</si>
  <si>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</si>
  <si>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</si>
  <si>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</si>
  <si>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</si>
  <si>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</si>
  <si>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</si>
  <si>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</si>
  <si>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</si>
  <si>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</si>
  <si>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</si>
  <si>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</si>
  <si>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</si>
  <si>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</si>
  <si>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</si>
  <si>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</si>
  <si>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</si>
  <si>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</si>
  <si>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</si>
  <si>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</si>
  <si>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</si>
  <si>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</si>
  <si>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</si>
  <si>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</si>
  <si>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</si>
  <si>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</si>
  <si>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</si>
  <si>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</si>
  <si>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</si>
  <si>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</si>
  <si>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</si>
  <si>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</si>
  <si>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</si>
  <si>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</si>
  <si>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</si>
  <si>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</si>
  <si>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</si>
  <si>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</si>
  <si>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</si>
  <si>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</si>
  <si>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</si>
  <si>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</si>
  <si>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</si>
  <si>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</si>
  <si>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</si>
  <si>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</si>
  <si>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</si>
  <si>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</si>
  <si>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</si>
  <si>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</si>
  <si>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</si>
  <si>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</si>
  <si>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</si>
  <si>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</si>
  <si>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</si>
  <si>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</si>
  <si>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</si>
  <si>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</si>
  <si>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</si>
  <si>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</si>
  <si>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</si>
  <si>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</si>
  <si>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</si>
  <si>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</si>
  <si>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</si>
  <si>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</si>
  <si>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</si>
  <si>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</si>
  <si>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</si>
  <si>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</si>
  <si>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</si>
  <si>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</si>
  <si>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</si>
  <si>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</si>
  <si>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</si>
  <si>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</si>
  <si>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</si>
  <si>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</si>
  <si>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</si>
  <si>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</si>
  <si>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</si>
  <si>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</si>
  <si>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</si>
  <si>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</si>
  <si>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</si>
  <si>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</si>
  <si>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</si>
  <si>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</si>
  <si>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</si>
  <si>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</si>
  <si>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</si>
  <si>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</si>
  <si>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</si>
  <si>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</si>
  <si>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</si>
  <si>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</si>
  <si>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</si>
  <si>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</si>
  <si>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</si>
  <si>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</si>
  <si>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</si>
  <si>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</si>
  <si>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</si>
  <si>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</si>
  <si>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</si>
  <si>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</si>
  <si>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</si>
  <si>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</si>
  <si>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</si>
  <si>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</si>
  <si>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</si>
  <si>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</si>
  <si>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</si>
  <si>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</si>
  <si>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</si>
  <si>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</si>
  <si>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</si>
  <si>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</si>
  <si>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</si>
  <si>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</si>
  <si>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</si>
  <si>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</si>
  <si>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</si>
  <si>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</si>
  <si>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</si>
  <si>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</si>
  <si>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</si>
  <si>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</si>
  <si>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</si>
  <si>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</si>
  <si>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</si>
  <si>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</si>
  <si>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</si>
  <si>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</si>
  <si>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</si>
  <si>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</si>
  <si>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</si>
  <si>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</si>
  <si>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</si>
  <si>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</si>
  <si>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</si>
  <si>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</si>
  <si>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</si>
  <si>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</si>
  <si>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</si>
  <si>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</si>
  <si>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</si>
  <si>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</si>
  <si>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</si>
  <si>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</si>
  <si>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</si>
  <si>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</si>
  <si>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</si>
  <si>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</si>
  <si>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</si>
  <si>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</si>
  <si>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</si>
  <si>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</si>
  <si>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</si>
  <si>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</si>
  <si>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</si>
  <si>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</si>
  <si>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</si>
  <si>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</si>
  <si>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</si>
  <si>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</si>
  <si>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</si>
  <si>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</si>
  <si>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</si>
  <si>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</si>
  <si>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</si>
  <si>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</si>
  <si>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</si>
  <si>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</si>
  <si>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</si>
  <si>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</si>
  <si>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</si>
  <si>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</si>
  <si>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</si>
  <si>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</si>
  <si>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</si>
  <si>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</si>
  <si>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</si>
  <si>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</si>
  <si>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</si>
  <si>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</si>
  <si>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</si>
  <si>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</si>
  <si>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</si>
  <si>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</si>
  <si>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</si>
  <si>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</si>
  <si>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</si>
  <si>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</si>
  <si>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</si>
  <si>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</si>
  <si>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</si>
  <si>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</si>
  <si>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</si>
  <si>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</si>
  <si>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</si>
  <si>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</si>
  <si>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</si>
  <si>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</si>
  <si>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</si>
  <si>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</si>
  <si>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</si>
  <si>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</si>
  <si>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</si>
  <si>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</si>
  <si>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</si>
  <si>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</si>
  <si>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</si>
  <si>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</si>
  <si>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</si>
  <si>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</si>
  <si>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</si>
  <si>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</si>
  <si>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</si>
  <si>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</si>
  <si>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</si>
  <si>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</si>
  <si>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</si>
  <si>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</si>
  <si>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</si>
  <si>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</si>
  <si>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</si>
  <si>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</si>
  <si>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</si>
  <si>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</si>
  <si>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</si>
  <si>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</si>
  <si>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</si>
  <si>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</si>
  <si>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</si>
  <si>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</si>
  <si>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</si>
  <si>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</si>
  <si>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</si>
  <si>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</si>
  <si>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</si>
  <si>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</si>
  <si>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</si>
  <si>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</si>
  <si>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</si>
  <si>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</si>
  <si>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</si>
  <si>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</si>
  <si>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</si>
  <si>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</si>
  <si>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</si>
  <si>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</si>
  <si>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</si>
  <si>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</si>
  <si>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</si>
  <si>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</si>
  <si>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</si>
  <si>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</si>
  <si>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</si>
  <si>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</si>
  <si>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</si>
  <si>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</si>
  <si>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</si>
  <si>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</si>
  <si>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</si>
  <si>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</si>
  <si>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</si>
  <si>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</si>
  <si>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</si>
  <si>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</si>
  <si>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</si>
  <si>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</si>
  <si>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</si>
  <si>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</si>
  <si>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</si>
  <si>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</si>
  <si>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</si>
  <si>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</si>
  <si>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</si>
  <si>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</si>
  <si>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</si>
  <si>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</si>
  <si>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</si>
  <si>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</si>
  <si>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</si>
  <si>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</si>
  <si>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</si>
  <si>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</si>
  <si>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</si>
  <si>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</si>
  <si>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</si>
  <si>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</si>
  <si>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</si>
  <si>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</si>
  <si>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</si>
  <si>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</si>
  <si>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</si>
  <si>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</si>
  <si>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</si>
  <si>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</si>
  <si>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</si>
  <si>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</si>
  <si>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</si>
  <si>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</si>
  <si>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</si>
  <si>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</si>
  <si>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</si>
  <si>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</si>
  <si>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</si>
  <si>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</si>
  <si>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</si>
  <si>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</si>
  <si>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</si>
  <si>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</si>
  <si>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</si>
  <si>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</si>
  <si>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</si>
  <si>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</si>
  <si>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</si>
  <si>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</si>
  <si>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</si>
  <si>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</si>
  <si>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</si>
  <si>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</si>
  <si>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</si>
  <si>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</si>
  <si>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</si>
  <si>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</si>
  <si>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</si>
  <si>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</si>
  <si>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</si>
  <si>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</si>
  <si>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</si>
  <si>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</si>
  <si>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</si>
  <si>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</si>
  <si>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</si>
  <si>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</si>
  <si>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</si>
  <si>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</si>
  <si>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</si>
  <si>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</si>
  <si>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</si>
  <si>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</si>
  <si>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</si>
  <si>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</si>
  <si>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</si>
  <si>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</si>
  <si>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</si>
  <si>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</si>
  <si>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</si>
  <si>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</si>
  <si>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</si>
  <si>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</si>
  <si>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</si>
  <si>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</si>
  <si>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</si>
  <si>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</si>
  <si>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</si>
  <si>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</si>
  <si>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</si>
  <si>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</si>
  <si>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</si>
  <si>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</si>
  <si>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</si>
  <si>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</si>
  <si>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</si>
  <si>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</si>
  <si>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</si>
  <si>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</si>
  <si>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</si>
  <si>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</si>
  <si>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</si>
  <si>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</si>
  <si>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</si>
  <si>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</si>
  <si>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</si>
  <si>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</si>
  <si>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</si>
  <si>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</si>
  <si>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</si>
  <si>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</si>
  <si>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</si>
  <si>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</si>
  <si>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</si>
  <si>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</si>
  <si>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</si>
  <si>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</si>
  <si>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</si>
  <si>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</si>
  <si>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</si>
  <si>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</si>
  <si>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</si>
  <si>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</si>
  <si>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</si>
  <si>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</si>
  <si>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</si>
  <si>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</si>
  <si>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</si>
  <si>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</si>
  <si>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</si>
  <si>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</si>
  <si>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</si>
  <si>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</si>
  <si>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</si>
  <si>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</si>
  <si>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</si>
  <si>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</si>
  <si>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</si>
  <si>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</si>
  <si>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</si>
  <si>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</si>
  <si>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</si>
  <si>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</si>
  <si>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</si>
  <si>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</si>
  <si>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</si>
  <si>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</si>
  <si>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</si>
  <si>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</si>
  <si>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</si>
  <si>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</si>
  <si>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</si>
  <si>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</si>
  <si>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</si>
  <si>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</si>
  <si>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</si>
  <si>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</si>
  <si>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</si>
  <si>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</si>
  <si>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</si>
  <si>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</si>
  <si>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</si>
  <si>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</si>
  <si>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</si>
  <si>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</si>
  <si>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</si>
  <si>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</si>
  <si>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</si>
  <si>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</si>
  <si>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</si>
  <si>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</si>
  <si>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</si>
  <si>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</si>
  <si>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</si>
  <si>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</si>
  <si>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</si>
  <si>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</si>
  <si>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</si>
  <si>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</si>
  <si>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</si>
  <si>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</si>
  <si>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</si>
  <si>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</si>
  <si>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</si>
  <si>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</si>
  <si>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</si>
  <si>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</si>
  <si>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</si>
  <si>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</si>
  <si>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</si>
  <si>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</si>
  <si>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</si>
  <si>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</si>
  <si>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</si>
  <si>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</si>
  <si>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</si>
  <si>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</si>
  <si>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</si>
  <si>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</si>
  <si>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</si>
  <si>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</si>
  <si>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</si>
  <si>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</si>
  <si>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</si>
  <si>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</si>
  <si>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</si>
  <si>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</si>
  <si>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</si>
  <si>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</si>
  <si>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</si>
  <si>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</si>
  <si>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</si>
  <si>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</si>
  <si>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</si>
  <si>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</si>
  <si>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</si>
  <si>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</si>
  <si>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</si>
  <si>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</si>
  <si>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</si>
  <si>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</si>
  <si>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</si>
  <si>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</si>
  <si>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</si>
  <si>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</si>
  <si>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</si>
  <si>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</si>
  <si>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</si>
  <si>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</si>
  <si>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</si>
  <si>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</si>
  <si>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</si>
  <si>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</si>
  <si>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</si>
  <si>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</si>
  <si>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</si>
  <si>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</si>
  <si>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</si>
  <si>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</si>
  <si>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</si>
  <si>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</si>
  <si>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</si>
  <si>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</si>
  <si>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</si>
  <si>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</si>
  <si>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</si>
  <si>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</si>
  <si>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</si>
  <si>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</si>
  <si>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</si>
  <si>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</si>
  <si>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</si>
  <si>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</si>
  <si>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</si>
  <si>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</si>
  <si>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</si>
  <si>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</si>
  <si>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</si>
  <si>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</si>
  <si>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</si>
  <si>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</si>
  <si>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</si>
  <si>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</si>
  <si>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</si>
  <si>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</si>
  <si>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</si>
  <si>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</si>
  <si>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</si>
  <si>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</si>
  <si>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</si>
  <si>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</si>
  <si>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</si>
  <si>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</si>
  <si>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</si>
  <si>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</si>
  <si>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</si>
  <si>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</si>
  <si>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</si>
  <si>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</si>
  <si>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</si>
  <si>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</si>
  <si>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</si>
  <si>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</si>
  <si>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</si>
  <si>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</si>
  <si>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</si>
  <si>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</si>
  <si>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</si>
  <si>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</si>
  <si>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</si>
  <si>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</si>
  <si>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</si>
  <si>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</si>
  <si>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</si>
  <si>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</si>
  <si>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</si>
  <si>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</si>
  <si>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</si>
  <si>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</si>
  <si>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</si>
  <si>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</si>
  <si>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</si>
  <si>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</si>
  <si>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</si>
  <si>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</si>
  <si>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</si>
  <si>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</si>
  <si>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</si>
  <si>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</si>
  <si>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</si>
  <si>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</si>
  <si>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</si>
  <si>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</si>
  <si>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</si>
  <si>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</si>
  <si>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</si>
  <si>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</si>
  <si>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</si>
  <si>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</si>
  <si>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</si>
  <si>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</si>
  <si>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</si>
  <si>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</si>
  <si>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</si>
  <si>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</si>
  <si>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</si>
  <si>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</si>
  <si>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</si>
  <si>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</si>
  <si>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</si>
  <si>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</si>
  <si>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</si>
  <si>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</si>
  <si>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</si>
  <si>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</si>
  <si>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</si>
  <si>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</si>
  <si>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</si>
  <si>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</si>
  <si>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</si>
  <si>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</si>
  <si>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</si>
  <si>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</si>
  <si>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</si>
  <si>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</si>
  <si>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</si>
  <si>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</si>
  <si>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</si>
  <si>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</si>
  <si>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</si>
  <si>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</si>
  <si>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</si>
  <si>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</si>
  <si>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</si>
  <si>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</si>
  <si>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</si>
  <si>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</si>
  <si>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</si>
  <si>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</si>
  <si>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</si>
  <si>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</si>
  <si>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</si>
  <si>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</si>
  <si>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</si>
  <si>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</si>
  <si>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</si>
  <si>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</si>
  <si>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</si>
  <si>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</si>
  <si>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</si>
  <si>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</si>
  <si>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</si>
  <si>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</si>
  <si>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</si>
  <si>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</si>
  <si>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</si>
  <si>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</si>
  <si>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</si>
  <si>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</si>
  <si>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</si>
  <si>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</si>
  <si>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</si>
  <si>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</si>
  <si>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</si>
  <si>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</si>
  <si>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</si>
  <si>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</si>
  <si>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</si>
  <si>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</si>
  <si>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</si>
  <si>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</si>
  <si>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</si>
  <si>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</si>
  <si>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</si>
  <si>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</si>
  <si>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</si>
  <si>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</si>
  <si>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</si>
  <si>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</si>
  <si>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</si>
  <si>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</si>
  <si>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</si>
  <si>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</si>
  <si>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</si>
  <si>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</si>
  <si>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</si>
  <si>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</si>
  <si>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</si>
  <si>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</si>
  <si>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</si>
  <si>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</si>
  <si>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</si>
  <si>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</si>
  <si>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</si>
  <si>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</si>
  <si>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</si>
  <si>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</si>
  <si>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</si>
  <si>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</si>
  <si>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</si>
  <si>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</si>
  <si>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</si>
  <si>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</si>
  <si>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</si>
  <si>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</si>
  <si>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</si>
  <si>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</si>
  <si>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</si>
  <si>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</si>
  <si>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</si>
  <si>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</si>
  <si>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</si>
  <si>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</si>
  <si>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</si>
  <si>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</si>
  <si>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</si>
  <si>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</si>
  <si>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</si>
  <si>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</si>
  <si>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</si>
  <si>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</si>
  <si>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</si>
  <si>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</si>
  <si>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</si>
  <si>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</si>
  <si>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</si>
  <si>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</si>
  <si>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</si>
  <si>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</si>
  <si>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</si>
  <si>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</si>
  <si>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</si>
  <si>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</si>
  <si>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</si>
  <si>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</si>
  <si>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</si>
  <si>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</si>
  <si>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</si>
  <si>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</si>
  <si>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</si>
  <si>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</si>
  <si>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</si>
  <si>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</si>
  <si>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</si>
  <si>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</si>
  <si>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</si>
  <si>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</si>
  <si>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</si>
  <si>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</si>
  <si>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</si>
  <si>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</si>
  <si>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</si>
  <si>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</si>
  <si>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</si>
  <si>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</si>
  <si>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</si>
  <si>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</si>
  <si>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</si>
  <si>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</si>
  <si>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</si>
  <si>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</si>
  <si>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</si>
  <si>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</si>
  <si>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</si>
  <si>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</si>
  <si>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</si>
  <si>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</si>
  <si>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</si>
  <si>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</si>
  <si>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</si>
  <si>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</si>
  <si>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</si>
  <si>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</si>
  <si>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</si>
  <si>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</si>
  <si>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</si>
  <si>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</si>
  <si>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</si>
  <si>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</si>
  <si>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</si>
  <si>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</si>
  <si>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</si>
  <si>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</si>
  <si>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</si>
  <si>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</si>
  <si>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</si>
  <si>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</si>
  <si>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</si>
  <si>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</si>
  <si>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</si>
  <si>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</si>
  <si>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</si>
  <si>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</si>
  <si>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</si>
  <si>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</si>
  <si>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</si>
  <si>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</si>
  <si>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</si>
  <si>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</si>
  <si>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</si>
  <si>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</si>
  <si>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</si>
  <si>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</si>
  <si>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</si>
  <si>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</si>
  <si>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</si>
  <si>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</si>
  <si>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</si>
  <si>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</si>
  <si>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</si>
  <si>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</si>
  <si>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</si>
  <si>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</si>
  <si>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</si>
  <si>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</si>
  <si>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</si>
  <si>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</si>
  <si>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</si>
  <si>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</si>
  <si>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</si>
  <si>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</si>
  <si>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</si>
  <si>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</si>
  <si>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</si>
  <si>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</si>
  <si>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</si>
  <si>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</si>
  <si>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</si>
  <si>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</si>
  <si>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</si>
  <si>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</si>
  <si>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</si>
  <si>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</si>
  <si>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</si>
  <si>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</si>
  <si>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</si>
  <si>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</si>
  <si>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</si>
  <si>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</si>
  <si>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</si>
  <si>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</si>
  <si>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</si>
  <si>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</si>
  <si>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</si>
  <si>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</si>
  <si>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</si>
  <si>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</si>
  <si>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</si>
  <si>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</si>
  <si>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</si>
  <si>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</si>
  <si>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</si>
  <si>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</si>
  <si>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</si>
  <si>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</si>
  <si>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</si>
  <si>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</si>
  <si>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</si>
  <si>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</si>
  <si>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</si>
  <si>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</si>
  <si>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</si>
  <si>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</si>
  <si>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</si>
  <si>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</si>
  <si>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</si>
  <si>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</si>
  <si>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</si>
  <si>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</si>
  <si>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</si>
  <si>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</si>
  <si>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</si>
  <si>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</si>
  <si>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</si>
  <si>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</si>
  <si>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</si>
  <si>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</si>
  <si>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</si>
  <si>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</si>
  <si>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</si>
  <si>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</si>
  <si>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</si>
  <si>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</si>
  <si>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</si>
  <si>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</si>
  <si>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</si>
  <si>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</si>
  <si>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</si>
  <si>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</si>
  <si>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</si>
  <si>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</si>
  <si>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</si>
  <si>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</si>
  <si>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</si>
  <si>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</si>
  <si>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</si>
  <si>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</si>
  <si>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</si>
  <si>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</si>
  <si>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</si>
  <si>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</si>
  <si>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</si>
  <si>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</si>
  <si>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</si>
  <si>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</si>
  <si>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</si>
  <si>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</si>
  <si>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</si>
  <si>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</si>
  <si>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</si>
  <si>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</si>
  <si>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</si>
  <si>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</si>
  <si>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</si>
  <si>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</si>
  <si>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</si>
  <si>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</si>
  <si>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</si>
  <si>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</si>
  <si>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</si>
  <si>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</si>
  <si>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</si>
  <si>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</si>
  <si>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</si>
  <si>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</si>
  <si>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</si>
  <si>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</si>
  <si>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</si>
  <si>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</si>
  <si>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</si>
  <si>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</si>
  <si>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</si>
  <si>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</si>
  <si>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</si>
  <si>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</si>
  <si>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</si>
  <si>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</si>
  <si>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</si>
  <si>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</si>
  <si>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</si>
  <si>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</si>
  <si>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</si>
  <si>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</si>
  <si>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</si>
  <si>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</si>
  <si>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</si>
  <si>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</si>
  <si>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</si>
  <si>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</si>
  <si>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</si>
  <si>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</si>
  <si>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</si>
  <si>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</si>
  <si>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</si>
  <si>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</si>
  <si>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</si>
  <si>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</si>
  <si>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</si>
  <si>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</si>
  <si>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</si>
  <si>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</si>
  <si>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</si>
  <si>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</si>
  <si>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</si>
  <si>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</si>
  <si>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</si>
  <si>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</si>
  <si>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</si>
  <si>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</si>
  <si>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</si>
  <si>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</si>
  <si>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</si>
  <si>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</si>
  <si>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</si>
  <si>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</si>
  <si>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</si>
  <si>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</si>
  <si>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</si>
  <si>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</si>
  <si>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</si>
  <si>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</si>
  <si>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</si>
  <si>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</si>
  <si>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</si>
  <si>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</si>
  <si>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</si>
  <si>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</si>
  <si>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</si>
  <si>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</si>
  <si>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</si>
  <si>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</si>
  <si>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</si>
  <si>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</si>
  <si>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</si>
  <si>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</si>
  <si>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</si>
  <si>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</si>
  <si>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</si>
  <si>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</si>
  <si>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</si>
  <si>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</si>
  <si>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</si>
  <si>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</si>
  <si>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</si>
  <si>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</si>
  <si>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</si>
  <si>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</si>
  <si>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</si>
  <si>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</si>
  <si>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</si>
  <si>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</si>
  <si>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</si>
  <si>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</si>
  <si>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</si>
  <si>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</si>
  <si>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</si>
  <si>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</si>
  <si>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</si>
  <si>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</si>
  <si>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</si>
  <si>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</si>
  <si>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</si>
  <si>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</si>
  <si>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</si>
  <si>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</si>
  <si>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</si>
  <si>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</si>
  <si>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</si>
  <si>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</si>
  <si>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</si>
  <si>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</si>
  <si>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</si>
  <si>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</si>
  <si>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</si>
  <si>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</si>
  <si>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</si>
  <si>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</si>
  <si>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</si>
  <si>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</si>
  <si>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</si>
  <si>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</si>
  <si>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</si>
  <si>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</si>
  <si>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</si>
  <si>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</si>
  <si>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</si>
  <si>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</si>
  <si>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</si>
  <si>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</si>
  <si>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</si>
  <si>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</si>
  <si>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</si>
  <si>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</si>
  <si>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</si>
  <si>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</si>
  <si>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</si>
  <si>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</si>
  <si>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</si>
  <si>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</si>
  <si>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</si>
  <si>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</si>
  <si>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</si>
  <si>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</si>
  <si>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</si>
  <si>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</si>
  <si>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</si>
  <si>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</si>
  <si>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</si>
  <si>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</si>
  <si>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</si>
  <si>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</si>
  <si>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</si>
  <si>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</si>
  <si>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</si>
  <si>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</si>
  <si>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</si>
  <si>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</si>
  <si>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</si>
  <si>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</si>
  <si>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</si>
  <si>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</si>
  <si>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</si>
  <si>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</si>
  <si>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</si>
  <si>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</si>
  <si>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</si>
  <si>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</si>
  <si>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</si>
  <si>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</si>
  <si>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</si>
  <si>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</si>
  <si>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</si>
  <si>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</si>
  <si>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</si>
  <si>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</si>
  <si>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</si>
  <si>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</si>
  <si>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</si>
  <si>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</si>
  <si>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</si>
  <si>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</si>
  <si>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</si>
  <si>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</si>
  <si>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</si>
  <si>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</si>
  <si>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</si>
  <si>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</si>
  <si>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</si>
  <si>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</si>
  <si>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</si>
  <si>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</si>
  <si>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</si>
  <si>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</si>
  <si>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</si>
  <si>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</si>
  <si>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</si>
  <si>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</si>
  <si>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</si>
  <si>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</si>
  <si>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</si>
  <si>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</si>
  <si>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</si>
  <si>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</si>
  <si>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</si>
  <si>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</si>
  <si>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</si>
  <si>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</si>
  <si>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</si>
  <si>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</si>
  <si>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</si>
  <si>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</si>
  <si>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</si>
  <si>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</si>
  <si>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</si>
  <si>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</si>
  <si>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</si>
  <si>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</si>
  <si>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</si>
  <si>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</si>
  <si>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</si>
  <si>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</si>
  <si>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</si>
  <si>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</si>
  <si>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</si>
  <si>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</si>
  <si>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</si>
  <si>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</si>
  <si>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</si>
  <si>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</si>
  <si>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</si>
  <si>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</si>
  <si>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</si>
  <si>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</si>
  <si>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</si>
  <si>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</si>
  <si>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</si>
  <si>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</si>
  <si>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</si>
  <si>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</si>
  <si>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</si>
  <si>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</si>
  <si>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</si>
  <si>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</si>
  <si>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</si>
  <si>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</si>
  <si>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</si>
  <si>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</si>
  <si>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</si>
  <si>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</si>
  <si>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</si>
  <si>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</si>
  <si>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</si>
  <si>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</si>
  <si>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</si>
  <si>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</si>
  <si>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</si>
  <si>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</si>
  <si>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</si>
  <si>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</si>
  <si>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</si>
  <si>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</si>
  <si>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</si>
  <si>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</si>
  <si>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</si>
  <si>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</si>
  <si>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</si>
  <si>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</si>
  <si>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</si>
  <si>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</si>
  <si>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</si>
  <si>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</si>
  <si>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</si>
  <si>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</si>
  <si>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</si>
  <si>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</si>
  <si>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</si>
  <si>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</si>
  <si>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</si>
  <si>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</si>
  <si>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</si>
  <si>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</si>
  <si>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</si>
  <si>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</si>
  <si>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</si>
  <si>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</si>
  <si>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</si>
  <si>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</si>
  <si>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</si>
  <si>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</si>
  <si>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</si>
  <si>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</si>
  <si>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</si>
  <si>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</si>
  <si>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</si>
  <si>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</si>
  <si>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</si>
  <si>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</si>
  <si>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</si>
  <si>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</si>
  <si>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</si>
  <si>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</si>
  <si>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</si>
  <si>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</si>
  <si>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</si>
  <si>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</si>
  <si>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</si>
  <si>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</si>
  <si>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</si>
  <si>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</si>
  <si>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</si>
  <si>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</si>
  <si>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</si>
  <si>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</si>
  <si>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</si>
  <si>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</si>
  <si>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</si>
  <si>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</si>
  <si>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</si>
  <si>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</si>
  <si>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</si>
  <si>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</si>
  <si>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</si>
  <si>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</si>
  <si>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</si>
  <si>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</si>
  <si>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</si>
  <si>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</si>
  <si>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</si>
  <si>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</si>
  <si>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</si>
  <si>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</si>
  <si>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</si>
  <si>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</si>
  <si>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</si>
  <si>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</si>
  <si>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</si>
  <si>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</si>
  <si>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</si>
  <si>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</si>
  <si>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</si>
  <si>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</si>
  <si>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</si>
  <si>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</si>
  <si>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</si>
  <si>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</si>
  <si>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</si>
  <si>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</si>
  <si>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</si>
  <si>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</si>
  <si>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</si>
  <si>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</si>
  <si>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</si>
  <si>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</si>
  <si>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</si>
  <si>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</si>
  <si>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</si>
  <si>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</si>
  <si>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</si>
  <si>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</si>
  <si>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</si>
  <si>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</si>
  <si>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</si>
  <si>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</si>
  <si>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</si>
  <si>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</si>
  <si>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</si>
  <si>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</si>
  <si>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</si>
  <si>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</si>
  <si>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</si>
  <si>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</si>
  <si>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</si>
  <si>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</si>
  <si>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</si>
  <si>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</si>
  <si>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</si>
  <si>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</si>
  <si>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</si>
  <si>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</si>
  <si>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</si>
  <si>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</si>
  <si>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</si>
  <si>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</si>
  <si>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</si>
  <si>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</si>
  <si>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</si>
  <si>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</si>
  <si>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</si>
  <si>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</si>
  <si>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</si>
  <si>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</si>
  <si>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</si>
  <si>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</si>
  <si>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</si>
  <si>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</si>
  <si>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</si>
  <si>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</si>
  <si>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</si>
  <si>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</si>
  <si>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</si>
  <si>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</si>
  <si>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</si>
  <si>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</si>
  <si>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</si>
  <si>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</si>
  <si>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</si>
  <si>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</si>
  <si>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</si>
  <si>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</si>
  <si>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</si>
  <si>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</si>
  <si>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</si>
  <si>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</si>
  <si>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</si>
  <si>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</si>
  <si>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</si>
  <si>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</si>
  <si>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</si>
  <si>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</si>
  <si>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</si>
  <si>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</si>
  <si>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</si>
  <si>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</si>
  <si>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</si>
  <si>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</si>
  <si>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</si>
  <si>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</si>
  <si>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</si>
  <si>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</si>
  <si>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</si>
  <si>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</si>
  <si>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</si>
  <si>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</si>
  <si>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</si>
  <si>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</si>
  <si>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</si>
  <si>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</si>
  <si>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</si>
  <si>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</si>
  <si>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</si>
  <si>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</si>
  <si>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</si>
  <si>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</si>
  <si>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</si>
  <si>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</si>
  <si>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</si>
  <si>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</si>
  <si>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</si>
  <si>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</si>
  <si>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</si>
  <si>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</si>
  <si>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</si>
  <si>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</si>
  <si>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</si>
  <si>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</si>
  <si>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</si>
  <si>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</si>
  <si>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</si>
  <si>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</si>
  <si>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</si>
  <si>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</si>
  <si>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</si>
  <si>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</si>
  <si>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</si>
  <si>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</si>
  <si>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</si>
  <si>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</si>
  <si>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</si>
  <si>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</si>
  <si>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</si>
  <si>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</si>
  <si>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</si>
  <si>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</si>
  <si>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</si>
  <si>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</si>
  <si>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</si>
  <si>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</si>
  <si>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</si>
  <si>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</si>
  <si>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</si>
  <si>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</si>
  <si>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</si>
  <si>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</si>
  <si>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</si>
  <si>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</si>
  <si>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</si>
  <si>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</si>
  <si>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</si>
  <si>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</si>
  <si>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</si>
  <si>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</si>
  <si>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</si>
  <si>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</si>
  <si>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</si>
  <si>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</si>
  <si>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</si>
  <si>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</si>
  <si>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</si>
  <si>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</si>
  <si>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</si>
  <si>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</si>
  <si>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</si>
  <si>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</si>
  <si>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</si>
  <si>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</si>
  <si>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</si>
  <si>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</si>
  <si>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</si>
  <si>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</si>
  <si>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</si>
  <si>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</si>
  <si>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</si>
  <si>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</si>
  <si>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</si>
  <si>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</si>
  <si>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</si>
  <si>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</si>
  <si>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</si>
  <si>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</si>
  <si>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</si>
  <si>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</si>
  <si>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</si>
  <si>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</si>
  <si>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</si>
  <si>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</si>
  <si>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</si>
  <si>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</si>
  <si>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</si>
  <si>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</si>
  <si>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</si>
  <si>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</si>
  <si>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</si>
  <si>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</si>
  <si>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</si>
  <si>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</si>
  <si>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</si>
  <si>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</si>
  <si>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</si>
  <si>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</si>
  <si>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</si>
  <si>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</si>
  <si>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</si>
  <si>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</si>
  <si>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</si>
  <si>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</si>
  <si>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</si>
  <si>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</si>
  <si>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</si>
  <si>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</si>
  <si>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</si>
  <si>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</si>
  <si>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</si>
  <si>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</si>
  <si>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</si>
  <si>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</si>
  <si>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</si>
  <si>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</si>
  <si>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</si>
  <si>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</si>
  <si>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</si>
  <si>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</si>
  <si>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</si>
  <si>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</si>
  <si>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</si>
  <si>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</si>
  <si>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</si>
  <si>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</si>
  <si>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</si>
  <si>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</si>
  <si>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</si>
  <si>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</si>
  <si>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</si>
  <si>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</si>
  <si>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</si>
  <si>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</si>
  <si>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</si>
  <si>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</si>
  <si>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</si>
  <si>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</si>
  <si>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</si>
  <si>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</si>
  <si>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</si>
  <si>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</si>
  <si>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</si>
  <si>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</si>
  <si>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</si>
  <si>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</si>
  <si>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</si>
  <si>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</si>
  <si>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</si>
  <si>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</si>
  <si>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</si>
  <si>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</si>
  <si>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</si>
  <si>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</si>
  <si>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</si>
  <si>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</si>
  <si>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</si>
  <si>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</si>
  <si>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</si>
  <si>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</si>
  <si>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</si>
  <si>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</si>
  <si>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</si>
  <si>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</si>
  <si>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</si>
  <si>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</si>
  <si>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</si>
  <si>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</si>
  <si>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</si>
  <si>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</si>
  <si>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</si>
  <si>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</si>
  <si>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</si>
  <si>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</si>
  <si>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</si>
  <si>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</si>
  <si>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</si>
  <si>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</si>
  <si>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</si>
  <si>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</si>
  <si>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</si>
  <si>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</si>
  <si>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</si>
  <si>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</si>
  <si>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</si>
  <si>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</si>
  <si>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</si>
  <si>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</si>
  <si>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</si>
  <si>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</si>
  <si>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</si>
  <si>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</si>
  <si>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</si>
  <si>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</si>
  <si>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</si>
  <si>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</si>
  <si>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</si>
  <si>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</si>
  <si>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</si>
  <si>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</si>
  <si>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</si>
  <si>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</si>
  <si>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</si>
  <si>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</si>
  <si>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</si>
  <si>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</si>
  <si>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</si>
  <si>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</si>
  <si>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</si>
  <si>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</si>
  <si>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</si>
  <si>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</si>
  <si>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</si>
  <si>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</si>
  <si>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</si>
  <si>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</si>
  <si>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</si>
  <si>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</si>
  <si>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</si>
  <si>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</si>
  <si>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</si>
  <si>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</si>
  <si>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</si>
  <si>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</si>
  <si>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</si>
  <si>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</si>
  <si>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</si>
  <si>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</si>
  <si>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</si>
  <si>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</si>
  <si>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</si>
  <si>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</si>
  <si>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</si>
  <si>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</si>
  <si>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</si>
  <si>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</si>
  <si>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</si>
  <si>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</si>
  <si>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</si>
  <si>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</si>
  <si>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</si>
  <si>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</si>
  <si>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</si>
  <si>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</si>
  <si>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</si>
  <si>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</si>
  <si>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</si>
  <si>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</si>
  <si>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</si>
  <si>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</si>
  <si>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</si>
  <si>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</si>
  <si>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</si>
  <si>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</si>
  <si>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</si>
  <si>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</si>
  <si>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</si>
  <si>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</si>
  <si>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</si>
  <si>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</si>
  <si>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</si>
  <si>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</si>
  <si>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</si>
  <si>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</si>
  <si>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</si>
  <si>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</si>
  <si>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</si>
  <si>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</si>
  <si>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</si>
  <si>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</si>
  <si>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</si>
  <si>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</si>
  <si>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</si>
  <si>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</si>
  <si>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</si>
  <si>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</si>
  <si>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</si>
  <si>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</si>
  <si>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</si>
  <si>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</si>
  <si>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</si>
  <si>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</si>
  <si>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</si>
  <si>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</si>
  <si>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</si>
  <si>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</si>
  <si>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</si>
  <si>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</si>
  <si>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</si>
  <si>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</si>
  <si>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</si>
  <si>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</si>
  <si>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</si>
  <si>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</si>
  <si>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</si>
  <si>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</si>
  <si>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</si>
  <si>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</si>
  <si>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</si>
  <si>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</si>
  <si>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</si>
  <si>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</si>
  <si>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</si>
  <si>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</si>
  <si>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</si>
  <si>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</si>
  <si>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</si>
  <si>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</si>
  <si>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</si>
  <si>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</si>
  <si>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</si>
  <si>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</si>
  <si>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</si>
  <si>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</si>
  <si>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</si>
  <si>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</si>
  <si>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</si>
  <si>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</si>
  <si>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</si>
  <si>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</si>
  <si>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</si>
  <si>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</si>
  <si>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</si>
  <si>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</si>
  <si>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</si>
  <si>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</si>
  <si>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</si>
  <si>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</si>
  <si>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</si>
  <si>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</si>
  <si>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</si>
  <si>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</si>
  <si>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</si>
  <si>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</si>
  <si>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</si>
  <si>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</si>
  <si>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</si>
  <si>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</si>
  <si>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</si>
  <si>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</si>
  <si>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</si>
  <si>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</si>
  <si>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</si>
  <si>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</si>
  <si>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</si>
  <si>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</si>
  <si>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</si>
  <si>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</si>
  <si>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</si>
  <si>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</si>
  <si>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</si>
  <si>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</si>
  <si>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</si>
  <si>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</si>
  <si>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</si>
  <si>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</si>
  <si>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</si>
  <si>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</si>
  <si>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</si>
  <si>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</si>
  <si>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</si>
  <si>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</si>
  <si>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</si>
  <si>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</si>
  <si>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</si>
  <si>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</si>
  <si>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</si>
  <si>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</si>
  <si>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</si>
  <si>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</si>
  <si>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</si>
  <si>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</si>
  <si>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</si>
  <si>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</si>
  <si>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</si>
  <si>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</si>
  <si>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</si>
  <si>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</si>
  <si>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</si>
  <si>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</si>
  <si>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</si>
  <si>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</si>
  <si>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</si>
  <si>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</si>
  <si>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</si>
  <si>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</si>
  <si>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</si>
  <si>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</si>
  <si>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</si>
  <si>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</si>
  <si>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</si>
  <si>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</si>
  <si>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</si>
  <si>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</si>
  <si>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</si>
  <si>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</si>
  <si>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</si>
  <si>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</si>
  <si>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</si>
  <si>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</si>
  <si>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</si>
  <si>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</si>
  <si>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</si>
  <si>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</si>
  <si>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</si>
  <si>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</si>
  <si>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</si>
  <si>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</si>
  <si>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</si>
  <si>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</si>
  <si>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</si>
  <si>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</si>
  <si>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</si>
  <si>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</si>
  <si>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</si>
  <si>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</si>
  <si>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</si>
  <si>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</si>
  <si>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</si>
  <si>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</si>
  <si>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</si>
  <si>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</si>
  <si>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</si>
  <si>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</si>
  <si>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</si>
  <si>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</si>
  <si>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</si>
  <si>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</si>
  <si>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</si>
  <si>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</si>
  <si>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</si>
  <si>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</si>
  <si>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</si>
  <si>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</si>
  <si>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</si>
  <si>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</si>
  <si>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</si>
  <si>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</si>
  <si>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</si>
  <si>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</si>
  <si>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</si>
  <si>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</si>
  <si>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</si>
  <si>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</si>
  <si>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</si>
  <si>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</si>
  <si>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</si>
  <si>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</si>
  <si>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</si>
  <si>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</si>
  <si>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</si>
  <si>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</si>
  <si>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</si>
  <si>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</si>
  <si>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</si>
  <si>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</si>
  <si>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</si>
  <si>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</si>
  <si>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</si>
  <si>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</si>
  <si>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</si>
  <si>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</si>
  <si>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</si>
  <si>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</si>
  <si>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</si>
  <si>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</si>
  <si>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</si>
  <si>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</si>
  <si>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</si>
  <si>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</si>
  <si>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</si>
  <si>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</si>
  <si>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</si>
  <si>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</si>
  <si>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</si>
  <si>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</si>
  <si>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</si>
  <si>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</si>
  <si>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</si>
  <si>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</si>
  <si>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</si>
  <si>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</si>
  <si>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</si>
  <si>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</si>
  <si>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</si>
  <si>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</si>
  <si>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</si>
  <si>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</si>
  <si>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</si>
  <si>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</si>
  <si>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</si>
  <si>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</si>
  <si>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</si>
  <si>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</si>
  <si>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</si>
  <si>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</si>
  <si>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</si>
  <si>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</si>
  <si>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</si>
  <si>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</si>
  <si>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</si>
  <si>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</si>
  <si>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</si>
  <si>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</si>
  <si>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</si>
  <si>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</si>
  <si>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</si>
  <si>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</si>
  <si>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</si>
  <si>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</si>
  <si>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</si>
  <si>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</si>
  <si>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</si>
  <si>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</si>
  <si>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</si>
  <si>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</si>
  <si>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</si>
  <si>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</si>
  <si>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</si>
  <si>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</si>
  <si>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</si>
  <si>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</si>
  <si>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</si>
  <si>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</si>
  <si>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</si>
  <si>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</si>
  <si>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</si>
  <si>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</si>
  <si>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</si>
  <si>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</si>
  <si>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</si>
  <si>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</si>
  <si>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</si>
  <si>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</si>
  <si>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</si>
  <si>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</si>
  <si>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</si>
  <si>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</si>
  <si>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</si>
  <si>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</si>
  <si>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</si>
  <si>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</si>
  <si>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</si>
  <si>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</si>
  <si>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</si>
  <si>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</si>
  <si>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</si>
  <si>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</si>
  <si>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</si>
  <si>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</si>
  <si>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</si>
  <si>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</si>
  <si>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</si>
  <si>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</si>
  <si>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</si>
  <si>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</si>
  <si>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</si>
  <si>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</si>
  <si>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</si>
  <si>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</si>
  <si>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</si>
  <si>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</si>
  <si>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</si>
  <si>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</si>
  <si>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</si>
  <si>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</si>
  <si>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</si>
  <si>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</si>
  <si>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</si>
  <si>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</si>
  <si>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</si>
  <si>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</si>
  <si>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</si>
  <si>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</si>
  <si>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</si>
  <si>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</si>
  <si>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</si>
  <si>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</si>
  <si>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</si>
  <si>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</si>
  <si>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</si>
  <si>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</si>
  <si>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</si>
  <si>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</si>
  <si>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</si>
  <si>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</si>
  <si>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</si>
  <si>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</si>
  <si>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</si>
  <si>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</si>
  <si>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</si>
  <si>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</si>
  <si>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</si>
  <si>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</si>
  <si>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</si>
  <si>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</si>
  <si>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</si>
  <si>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</si>
  <si>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</si>
  <si>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</si>
  <si>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</si>
  <si>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</si>
  <si>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</si>
  <si>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</si>
  <si>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</si>
  <si>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</si>
  <si>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</si>
  <si>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</si>
  <si>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</si>
  <si>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</si>
  <si>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</si>
  <si>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</si>
  <si>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</si>
  <si>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</si>
  <si>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</si>
  <si>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</si>
  <si>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</si>
  <si>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</si>
  <si>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</si>
  <si>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</si>
  <si>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</si>
  <si>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</si>
  <si>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</si>
  <si>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</si>
  <si>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</si>
  <si>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</si>
  <si>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</si>
  <si>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</si>
  <si>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</si>
  <si>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</si>
  <si>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</si>
  <si>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</si>
  <si>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</si>
  <si>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</si>
  <si>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</si>
  <si>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</si>
  <si>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</si>
  <si>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</si>
  <si>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</si>
  <si>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</si>
  <si>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</si>
  <si>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</si>
  <si>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</si>
  <si>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</si>
  <si>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</si>
  <si>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</si>
  <si>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</si>
  <si>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</si>
  <si>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</si>
  <si>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</si>
  <si>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</si>
  <si>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</si>
  <si>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</si>
  <si>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</si>
  <si>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</si>
  <si>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</si>
  <si>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</si>
  <si>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</si>
  <si>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</si>
  <si>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</si>
  <si>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</si>
  <si>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</si>
  <si>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</si>
  <si>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</si>
  <si>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</si>
  <si>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</si>
  <si>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</si>
  <si>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</si>
  <si>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</si>
  <si>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</si>
  <si>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</si>
  <si>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</si>
  <si>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</si>
  <si>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</si>
  <si>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</si>
  <si>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</si>
  <si>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</si>
  <si>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</si>
  <si>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</si>
  <si>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</si>
  <si>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</si>
  <si>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</si>
  <si>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</si>
  <si>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</si>
  <si>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</si>
  <si>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</si>
  <si>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</si>
  <si>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</si>
  <si>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</si>
  <si>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</si>
  <si>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</si>
  <si>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</si>
  <si>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</si>
  <si>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</si>
  <si>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</si>
  <si>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</si>
  <si>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</si>
  <si>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</si>
  <si>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</si>
  <si>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</si>
  <si>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</si>
  <si>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</si>
  <si>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</si>
  <si>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</si>
  <si>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</si>
  <si>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</si>
  <si>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</si>
  <si>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</si>
  <si>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</si>
  <si>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</si>
  <si>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</si>
  <si>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</si>
  <si>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</si>
  <si>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</si>
  <si>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</si>
  <si>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</si>
  <si>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</si>
  <si>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</si>
  <si>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</si>
  <si>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</si>
  <si>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</si>
  <si>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</si>
  <si>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</si>
  <si>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</si>
  <si>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</si>
  <si>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</si>
  <si>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</si>
  <si>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</si>
  <si>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</si>
  <si>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</si>
  <si>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</si>
  <si>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</si>
  <si>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</si>
  <si>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</si>
  <si>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</si>
  <si>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</si>
  <si>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</si>
  <si>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</si>
  <si>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</si>
  <si>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</si>
  <si>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</si>
  <si>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</si>
  <si>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</si>
  <si>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</si>
  <si>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</si>
  <si>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</si>
  <si>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</si>
  <si>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</si>
  <si>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</si>
  <si>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</si>
  <si>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</si>
  <si>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</si>
  <si>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</si>
  <si>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</si>
  <si>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</si>
  <si>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</si>
  <si>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</si>
  <si>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</si>
  <si>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</si>
  <si>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</si>
  <si>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</si>
  <si>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</si>
  <si>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</si>
  <si>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</si>
  <si>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</si>
  <si>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</si>
  <si>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</si>
  <si>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</si>
  <si>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</si>
  <si>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</si>
  <si>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</si>
  <si>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</si>
  <si>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</si>
  <si>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</si>
  <si>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</si>
  <si>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</si>
  <si>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</si>
  <si>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</si>
  <si>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</si>
  <si>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</si>
  <si>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</si>
  <si>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</si>
  <si>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</si>
  <si>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</si>
  <si>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</si>
  <si>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</si>
  <si>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</si>
  <si>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</si>
  <si>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</si>
  <si>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</si>
  <si>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</si>
  <si>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</si>
  <si>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</si>
  <si>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</si>
  <si>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</si>
  <si>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</si>
  <si>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</si>
  <si>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</si>
  <si>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</si>
  <si>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</si>
  <si>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</si>
  <si>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</si>
  <si>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</si>
  <si>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</si>
  <si>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</si>
  <si>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</si>
  <si>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</si>
  <si>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</si>
  <si>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</si>
  <si>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</si>
  <si>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</si>
  <si>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</si>
  <si>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</si>
  <si>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</si>
  <si>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</si>
  <si>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</si>
  <si>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</si>
  <si>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</si>
  <si>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</si>
  <si>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</si>
  <si>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</si>
  <si>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</si>
  <si>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</si>
  <si>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</si>
  <si>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</si>
  <si>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</si>
  <si>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</si>
  <si>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</si>
  <si>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</si>
  <si>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</si>
  <si>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</si>
  <si>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</si>
  <si>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</si>
  <si>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</si>
  <si>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</si>
  <si>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</si>
  <si>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</si>
  <si>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</si>
  <si>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</si>
  <si>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</si>
  <si>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</si>
  <si>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</si>
  <si>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</si>
  <si>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</si>
  <si>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</si>
  <si>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</si>
  <si>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</si>
  <si>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</si>
  <si>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</si>
  <si>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</si>
  <si>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</si>
  <si>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</si>
  <si>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</si>
  <si>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</si>
  <si>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</si>
  <si>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</si>
  <si>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</si>
  <si>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</si>
  <si>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</si>
  <si>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</si>
  <si>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</si>
  <si>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</si>
  <si>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</si>
  <si>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</si>
  <si>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</si>
  <si>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</si>
  <si>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</si>
  <si>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</si>
  <si>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</si>
  <si>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</si>
  <si>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</si>
  <si>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</si>
  <si>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</si>
  <si>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</si>
  <si>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</si>
  <si>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</si>
  <si>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</si>
  <si>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</si>
  <si>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</si>
  <si>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</si>
  <si>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</si>
  <si>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</si>
  <si>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</si>
  <si>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</si>
  <si>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</si>
  <si>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</si>
  <si>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</si>
  <si>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</si>
  <si>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</si>
  <si>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</si>
  <si>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</si>
  <si>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</si>
  <si>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</si>
  <si>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</si>
  <si>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</si>
  <si>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</si>
  <si>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</si>
  <si>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</si>
  <si>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</si>
  <si>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</si>
  <si>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</si>
  <si>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</si>
  <si>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</si>
  <si>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</si>
  <si>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</si>
  <si>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</si>
  <si>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</si>
  <si>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</si>
  <si>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</si>
  <si>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</si>
  <si>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</si>
  <si>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</si>
  <si>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</si>
  <si>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</si>
  <si>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</si>
  <si>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</si>
  <si>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</si>
  <si>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</si>
  <si>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</si>
  <si>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</si>
  <si>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</si>
  <si>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</si>
  <si>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</si>
  <si>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</si>
  <si>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</si>
  <si>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</si>
  <si>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</si>
  <si>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</si>
  <si>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</si>
  <si>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</si>
  <si>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</si>
  <si>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</si>
  <si>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</si>
  <si>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</si>
  <si>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</si>
  <si>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</si>
  <si>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</si>
  <si>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</si>
  <si>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</si>
  <si>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</si>
  <si>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</si>
  <si>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</si>
  <si>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</si>
  <si>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</si>
  <si>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</si>
  <si>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</si>
  <si>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</si>
  <si>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</si>
  <si>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</si>
  <si>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</si>
  <si>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</si>
  <si>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</si>
  <si>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</si>
  <si>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</si>
  <si>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</si>
  <si>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</si>
  <si>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</si>
  <si>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</si>
  <si>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</si>
  <si>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</si>
  <si>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</si>
  <si>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</si>
  <si>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</si>
  <si>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</si>
  <si>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</si>
  <si>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</si>
  <si>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</si>
  <si>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</si>
  <si>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</si>
  <si>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</si>
  <si>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</si>
  <si>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</si>
  <si>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</si>
  <si>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</si>
  <si>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</si>
  <si>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</si>
  <si>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</si>
  <si>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</si>
  <si>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</si>
  <si>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</si>
  <si>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</si>
  <si>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</si>
  <si>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</si>
  <si>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</si>
  <si>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</si>
  <si>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</si>
  <si>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</si>
  <si>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</si>
  <si>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</si>
  <si>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</si>
  <si>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</si>
  <si>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</si>
  <si>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</si>
  <si>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</si>
  <si>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</si>
  <si>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</si>
  <si>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</si>
  <si>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</si>
  <si>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</si>
  <si>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</si>
  <si>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</si>
  <si>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</si>
  <si>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</si>
  <si>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</si>
  <si>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</si>
  <si>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</si>
  <si>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</si>
  <si>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</si>
  <si>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</si>
  <si>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</si>
  <si>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</si>
  <si>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</si>
  <si>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</si>
  <si>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</si>
  <si>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</si>
  <si>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</si>
  <si>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</si>
  <si>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</si>
  <si>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</si>
  <si>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</si>
  <si>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</si>
  <si>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</si>
  <si>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</si>
  <si>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</si>
  <si>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</si>
  <si>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</si>
  <si>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</si>
  <si>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</si>
  <si>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</si>
  <si>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</si>
  <si>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</si>
  <si>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</si>
  <si>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</si>
  <si>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</si>
  <si>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</si>
  <si>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</si>
  <si>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</si>
  <si>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</si>
  <si>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</si>
  <si>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</si>
  <si>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</si>
  <si>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</si>
  <si>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</si>
  <si>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</si>
  <si>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</si>
  <si>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</si>
  <si>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</si>
  <si>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</si>
  <si>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</si>
  <si>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</si>
  <si>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</si>
  <si>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</si>
  <si>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</si>
  <si>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</si>
  <si>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</si>
  <si>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</si>
  <si>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</si>
  <si>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</si>
  <si>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</si>
  <si>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</si>
  <si>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</si>
  <si>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</si>
  <si>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</si>
  <si>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</si>
  <si>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</si>
  <si>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</si>
  <si>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</si>
  <si>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</si>
  <si>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</si>
  <si>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</si>
  <si>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</si>
  <si>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</si>
  <si>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</si>
  <si>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</si>
  <si>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</si>
  <si>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</si>
  <si>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</si>
  <si>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</si>
  <si>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</si>
  <si>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</si>
  <si>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</si>
  <si>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</si>
  <si>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</si>
  <si>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</si>
  <si>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</si>
  <si>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</si>
  <si>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</si>
  <si>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</si>
  <si>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</si>
  <si>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</si>
  <si>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</si>
  <si>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</si>
  <si>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</si>
  <si>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</si>
  <si>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</si>
  <si>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</si>
  <si>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</si>
  <si>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</si>
  <si>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</si>
  <si>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</si>
  <si>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</si>
  <si>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</si>
  <si>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</si>
  <si>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</si>
  <si>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</si>
  <si>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</si>
  <si>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</si>
  <si>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</si>
  <si>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</si>
  <si>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</si>
  <si>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</si>
  <si>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</si>
  <si>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</si>
  <si>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</si>
  <si>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</si>
  <si>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</si>
  <si>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</si>
  <si>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</si>
  <si>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</si>
  <si>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</si>
  <si>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</si>
  <si>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</si>
  <si>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</si>
  <si>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</si>
  <si>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</si>
  <si>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</si>
  <si>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</si>
  <si>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</si>
  <si>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</si>
  <si>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</si>
  <si>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</si>
  <si>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</si>
  <si>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</si>
  <si>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</si>
  <si>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</si>
  <si>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</si>
  <si>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</si>
  <si>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</si>
  <si>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</si>
  <si>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</si>
  <si>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</si>
  <si>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</si>
  <si>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</si>
  <si>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</si>
  <si>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</si>
  <si>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</si>
  <si>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</si>
  <si>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</si>
  <si>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</si>
  <si>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</si>
  <si>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</si>
  <si>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</si>
  <si>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</si>
  <si>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</si>
  <si>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</si>
  <si>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</si>
  <si>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</si>
  <si>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</si>
  <si>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</si>
  <si>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</si>
  <si>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</si>
  <si>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</si>
  <si>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</si>
  <si>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</si>
  <si>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</si>
  <si>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</si>
  <si>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</si>
  <si>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</si>
  <si>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</si>
  <si>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</si>
  <si>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</si>
  <si>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</si>
  <si>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</si>
  <si>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</si>
  <si>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</si>
  <si>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</si>
  <si>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</si>
  <si>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</si>
  <si>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</si>
  <si>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</si>
  <si>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</si>
  <si>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</si>
  <si>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</si>
  <si>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</si>
  <si>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</si>
  <si>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</si>
  <si>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</si>
  <si>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</si>
  <si>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</si>
  <si>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</si>
  <si>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</si>
  <si>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</si>
  <si>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</si>
  <si>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</si>
  <si>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</si>
  <si>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</si>
  <si>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</si>
  <si>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</si>
  <si>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</si>
  <si>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</si>
  <si>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</si>
  <si>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</si>
  <si>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</si>
  <si>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</si>
  <si>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</si>
  <si>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</si>
  <si>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</si>
  <si>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</si>
  <si>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</si>
  <si>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</si>
  <si>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</si>
  <si>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</si>
  <si>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</si>
  <si>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</si>
  <si>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</si>
  <si>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</si>
  <si>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</si>
  <si>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</si>
  <si>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</si>
  <si>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</si>
  <si>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</si>
  <si>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</si>
  <si>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</si>
  <si>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</si>
  <si>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</si>
  <si>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</si>
  <si>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</si>
  <si>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</si>
  <si>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</si>
  <si>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</si>
  <si>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</si>
  <si>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</si>
  <si>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</si>
  <si>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</si>
  <si>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</si>
  <si>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</si>
  <si>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</si>
  <si>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</si>
  <si>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</si>
  <si>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</si>
  <si>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</si>
  <si>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</si>
  <si>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</si>
  <si>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</si>
  <si>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</si>
  <si>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</si>
  <si>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</si>
  <si>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</si>
  <si>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</si>
  <si>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</si>
  <si>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</si>
  <si>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</si>
  <si>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</si>
  <si>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</si>
  <si>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</si>
  <si>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</si>
  <si>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</si>
  <si>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</si>
  <si>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</si>
  <si>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</si>
  <si>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</si>
  <si>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</si>
  <si>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</si>
  <si>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</si>
  <si>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</si>
  <si>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</si>
  <si>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</si>
  <si>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</si>
  <si>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</si>
  <si>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</si>
  <si>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</si>
  <si>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</si>
  <si>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</si>
  <si>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</si>
  <si>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</si>
  <si>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</si>
  <si>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</si>
  <si>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</si>
  <si>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</si>
  <si>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</si>
  <si>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</si>
  <si>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</si>
  <si>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</si>
  <si>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</si>
  <si>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</si>
  <si>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</si>
  <si>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</si>
  <si>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</si>
  <si>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</si>
  <si>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</si>
  <si>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</si>
  <si>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</si>
  <si>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</si>
  <si>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</si>
  <si>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</si>
  <si>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</si>
  <si>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</si>
  <si>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</si>
  <si>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</si>
  <si>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</si>
  <si>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</si>
  <si>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</si>
  <si>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</si>
  <si>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</si>
  <si>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</si>
  <si>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</si>
  <si>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</si>
  <si>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</si>
  <si>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</si>
  <si>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</si>
  <si>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</si>
  <si>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</si>
  <si>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</si>
  <si>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</si>
  <si>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</si>
  <si>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</si>
  <si>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</si>
  <si>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</si>
  <si>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</si>
  <si>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</si>
  <si>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</si>
  <si>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</si>
  <si>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</si>
  <si>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</si>
  <si>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</si>
  <si>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</si>
  <si>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</si>
  <si>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</si>
  <si>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</si>
  <si>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</si>
  <si>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</si>
  <si>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</si>
  <si>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</si>
  <si>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</si>
  <si>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</si>
  <si>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</si>
  <si>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</si>
  <si>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</si>
  <si>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</si>
  <si>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</si>
  <si>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</si>
  <si>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</si>
  <si>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</si>
  <si>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</si>
  <si>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</si>
  <si>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</si>
  <si>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</si>
  <si>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</si>
  <si>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</si>
  <si>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</si>
  <si>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</si>
  <si>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</si>
  <si>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</si>
  <si>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</si>
  <si>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</si>
  <si>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</si>
  <si>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</si>
  <si>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</si>
  <si>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</si>
  <si>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</si>
  <si>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</si>
  <si>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</si>
  <si>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</si>
  <si>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</si>
  <si>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</si>
  <si>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</si>
  <si>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</si>
  <si>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</si>
  <si>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</si>
  <si>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</si>
  <si>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</si>
  <si>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</si>
  <si>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</si>
  <si>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</si>
  <si>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</si>
  <si>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</si>
  <si>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</si>
  <si>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</si>
  <si>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</si>
  <si>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</si>
  <si>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</si>
  <si>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</si>
  <si>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</si>
  <si>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</si>
  <si>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</si>
  <si>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</si>
  <si>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</si>
  <si>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</si>
  <si>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</si>
  <si>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</si>
  <si>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</si>
  <si>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</si>
  <si>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</si>
  <si>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</si>
  <si>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</si>
  <si>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</si>
  <si>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</si>
  <si>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</si>
  <si>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</si>
  <si>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</si>
  <si>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</si>
  <si>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</si>
  <si>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</si>
  <si>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</si>
  <si>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</si>
  <si>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</si>
  <si>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</si>
  <si>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</si>
  <si>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</si>
  <si>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</si>
  <si>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</si>
  <si>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</si>
  <si>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</si>
  <si>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</si>
  <si>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</si>
  <si>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</si>
  <si>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</si>
  <si>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</si>
  <si>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</si>
  <si>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</si>
  <si>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</si>
  <si>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</si>
  <si>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</si>
  <si>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</si>
  <si>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</si>
  <si>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</si>
  <si>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</si>
  <si>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</si>
  <si>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</si>
  <si>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</si>
  <si>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</si>
  <si>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</si>
  <si>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</si>
  <si>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</si>
  <si>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</si>
  <si>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</si>
  <si>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</si>
  <si>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</si>
  <si>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</si>
  <si>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</si>
  <si>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</si>
  <si>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</si>
  <si>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</si>
  <si>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</si>
  <si>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</si>
  <si>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</si>
  <si>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</si>
  <si>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</si>
  <si>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</si>
  <si>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</si>
  <si>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</si>
  <si>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</si>
  <si>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</si>
  <si>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</si>
  <si>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</si>
  <si>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</si>
  <si>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</si>
  <si>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</si>
  <si>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</si>
  <si>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</si>
  <si>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</si>
  <si>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</si>
  <si>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</si>
  <si>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</si>
  <si>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</si>
  <si>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</si>
  <si>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</si>
  <si>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</si>
  <si>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</si>
  <si>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</si>
  <si>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</si>
  <si>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</si>
  <si>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</si>
  <si>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</si>
  <si>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</si>
  <si>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</si>
  <si>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</si>
  <si>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</si>
  <si>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</si>
  <si>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</si>
  <si>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</si>
  <si>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</si>
  <si>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</si>
  <si>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</si>
  <si>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</si>
  <si>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</si>
  <si>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</si>
  <si>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</si>
  <si>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</si>
  <si>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</si>
  <si>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</si>
  <si>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</si>
  <si>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</si>
  <si>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</si>
  <si>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</si>
  <si>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</si>
  <si>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</si>
  <si>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</si>
  <si>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</si>
  <si>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</si>
  <si>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</si>
  <si>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</si>
  <si>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</si>
  <si>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</si>
  <si>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</si>
  <si>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</si>
  <si>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</si>
  <si>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</si>
  <si>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</si>
  <si>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</si>
  <si>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</si>
  <si>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</si>
  <si>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</si>
  <si>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</si>
  <si>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</si>
  <si>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</si>
  <si>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</si>
  <si>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</si>
  <si>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</si>
  <si>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</si>
  <si>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</si>
  <si>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</si>
  <si>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</si>
  <si>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</si>
  <si>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</si>
  <si>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</si>
  <si>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</si>
  <si>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</si>
  <si>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</si>
  <si>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</si>
  <si>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</si>
  <si>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</si>
  <si>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</si>
  <si>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</si>
  <si>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</si>
  <si>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</si>
  <si>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</si>
  <si>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</si>
  <si>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</si>
  <si>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</si>
  <si>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</si>
  <si>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</si>
  <si>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</si>
  <si>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</si>
  <si>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</si>
  <si>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</si>
  <si>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</si>
  <si>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</si>
  <si>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</si>
  <si>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</si>
  <si>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</si>
  <si>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</si>
  <si>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</si>
  <si>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</si>
  <si>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</si>
  <si>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</si>
  <si>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</si>
  <si>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</si>
  <si>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</si>
  <si>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</si>
  <si>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</si>
  <si>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</si>
  <si>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</si>
  <si>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</si>
  <si>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</si>
  <si>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</si>
  <si>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</si>
  <si>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</si>
  <si>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</si>
  <si>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</si>
  <si>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</si>
  <si>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</si>
  <si>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</si>
  <si>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</si>
  <si>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</si>
  <si>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</si>
  <si>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</si>
  <si>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</si>
  <si>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</si>
  <si>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</si>
  <si>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</si>
  <si>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</si>
  <si>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</si>
  <si>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</si>
  <si>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</si>
  <si>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</si>
  <si>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</si>
  <si>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</si>
  <si>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</si>
  <si>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</si>
  <si>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</si>
  <si>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</si>
  <si>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</si>
  <si>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</si>
  <si>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</si>
  <si>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</si>
  <si>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</si>
  <si>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</si>
  <si>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</si>
  <si>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</si>
  <si>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</si>
  <si>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</si>
  <si>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</si>
  <si>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</si>
  <si>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</si>
  <si>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</si>
  <si>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</si>
  <si>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</si>
  <si>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</si>
  <si>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</si>
  <si>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</si>
  <si>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</si>
  <si>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</si>
  <si>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</si>
  <si>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</si>
  <si>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</si>
  <si>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</si>
  <si>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</si>
  <si>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</si>
  <si>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</si>
  <si>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</si>
  <si>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</si>
  <si>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</si>
  <si>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</si>
  <si>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</si>
  <si>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</si>
  <si>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</si>
  <si>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</si>
  <si>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</si>
  <si>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</si>
  <si>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</si>
  <si>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</si>
  <si>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</si>
  <si>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</si>
  <si>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</si>
  <si>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</si>
  <si>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</si>
  <si>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</si>
  <si>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</si>
  <si>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</si>
  <si>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</si>
  <si>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</si>
  <si>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</si>
  <si>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</si>
  <si>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</si>
  <si>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</si>
  <si>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</si>
  <si>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</si>
  <si>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</si>
  <si>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</si>
  <si>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</si>
  <si>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</si>
  <si>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</si>
  <si>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</si>
  <si>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</si>
  <si>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</si>
  <si>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</si>
  <si>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</si>
  <si>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</si>
  <si>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</si>
  <si>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</si>
  <si>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</si>
  <si>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</si>
  <si>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</si>
  <si>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</si>
  <si>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</si>
  <si>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</si>
  <si>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</si>
  <si>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</si>
  <si>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</si>
  <si>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</si>
  <si>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</si>
  <si>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</si>
  <si>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</si>
  <si>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</si>
  <si>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</si>
  <si>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</si>
  <si>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</si>
  <si>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</si>
  <si>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</si>
  <si>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</si>
  <si>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</si>
  <si>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</si>
  <si>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</si>
  <si>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</si>
  <si>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</si>
  <si>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</si>
  <si>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</si>
  <si>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</si>
  <si>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</si>
  <si>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</si>
  <si>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</si>
  <si>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</si>
  <si>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</si>
  <si>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</si>
  <si>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</si>
  <si>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</si>
  <si>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</si>
  <si>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</si>
  <si>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</si>
  <si>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</si>
  <si>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</si>
  <si>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</si>
  <si>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</si>
  <si>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</si>
  <si>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</si>
  <si>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</si>
  <si>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</si>
  <si>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</si>
  <si>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</si>
  <si>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</si>
  <si>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</si>
  <si>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</si>
  <si>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</si>
  <si>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</si>
  <si>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</si>
  <si>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</si>
  <si>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</si>
  <si>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</si>
  <si>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</si>
  <si>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</si>
  <si>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</si>
  <si>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</si>
  <si>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</si>
  <si>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</si>
  <si>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</si>
  <si>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</si>
  <si>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</si>
  <si>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</si>
  <si>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</si>
  <si>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</si>
  <si>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</si>
  <si>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</si>
  <si>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</si>
  <si>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</si>
  <si>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</si>
  <si>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</si>
  <si>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</si>
  <si>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</si>
  <si>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</si>
  <si>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</si>
  <si>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</si>
  <si>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</si>
  <si>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</si>
  <si>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</si>
  <si>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</si>
  <si>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</si>
  <si>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</si>
  <si>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</si>
  <si>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</si>
  <si>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</si>
  <si>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</si>
  <si>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</si>
  <si>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</si>
  <si>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</si>
  <si>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</si>
  <si>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</si>
  <si>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</si>
  <si>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</si>
  <si>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</si>
  <si>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</si>
  <si>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</si>
  <si>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</si>
  <si>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</si>
  <si>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</si>
  <si>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</si>
  <si>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</si>
  <si>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</si>
  <si>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</si>
  <si>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</si>
  <si>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</si>
  <si>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</si>
  <si>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</si>
  <si>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</si>
  <si>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</si>
  <si>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</si>
  <si>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</si>
  <si>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</si>
  <si>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</si>
  <si>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</si>
  <si>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</si>
  <si>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</si>
  <si>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</si>
  <si>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</si>
  <si>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</si>
  <si>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</si>
  <si>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</si>
  <si>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</si>
  <si>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</si>
  <si>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</si>
  <si>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</si>
  <si>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</si>
  <si>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</si>
  <si>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</si>
  <si>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</si>
  <si>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</si>
  <si>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</si>
  <si>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</si>
  <si>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</si>
  <si>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</si>
  <si>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</si>
  <si>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</si>
  <si>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</si>
  <si>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</si>
  <si>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</si>
  <si>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</si>
  <si>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</si>
  <si>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</si>
  <si>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</si>
  <si>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</si>
  <si>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</si>
  <si>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</si>
  <si>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</si>
  <si>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</si>
  <si>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</si>
  <si>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</si>
  <si>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</si>
  <si>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</si>
  <si>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</si>
  <si>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</si>
  <si>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</si>
  <si>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</si>
  <si>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</si>
  <si>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</si>
  <si>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</si>
  <si>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</si>
  <si>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</si>
  <si>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</si>
  <si>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</si>
  <si>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</si>
  <si>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</si>
  <si>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</si>
  <si>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</si>
  <si>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</si>
  <si>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</si>
  <si>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</si>
  <si>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</si>
  <si>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</si>
  <si>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</si>
  <si>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</si>
  <si>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</si>
  <si>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</si>
  <si>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</si>
  <si>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</si>
  <si>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</si>
  <si>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</si>
  <si>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</si>
  <si>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</si>
  <si>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</si>
  <si>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</si>
  <si>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</si>
  <si>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</si>
  <si>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</si>
  <si>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</si>
  <si>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</si>
  <si>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</si>
  <si>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</si>
  <si>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</si>
  <si>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</si>
  <si>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</si>
  <si>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</si>
  <si>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</si>
  <si>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</si>
  <si>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</si>
  <si>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</si>
  <si>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</si>
  <si>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</si>
  <si>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</si>
  <si>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</si>
  <si>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</si>
  <si>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</si>
  <si>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</si>
  <si>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</si>
  <si>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</si>
  <si>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</si>
  <si>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</si>
  <si>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</si>
  <si>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</si>
  <si>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</si>
  <si>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</si>
  <si>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</si>
  <si>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</si>
  <si>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</si>
  <si>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</si>
  <si>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</si>
  <si>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</si>
  <si>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</si>
  <si>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</si>
  <si>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</si>
  <si>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</si>
  <si>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</si>
  <si>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</si>
  <si>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</si>
  <si>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</si>
  <si>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</si>
  <si>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</si>
  <si>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</si>
  <si>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</si>
  <si>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</si>
  <si>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</si>
  <si>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</si>
  <si>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</si>
  <si>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</si>
  <si>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</si>
  <si>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</si>
  <si>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</si>
  <si>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</si>
  <si>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</si>
  <si>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</si>
  <si>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</si>
  <si>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</si>
  <si>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</si>
  <si>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</si>
  <si>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</si>
  <si>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</si>
  <si>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</si>
  <si>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</si>
  <si>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</si>
  <si>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</si>
  <si>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</si>
  <si>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</si>
  <si>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</si>
  <si>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</si>
  <si>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</si>
  <si>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</si>
  <si>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</si>
  <si>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</si>
  <si>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</si>
  <si>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</si>
  <si>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</si>
  <si>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</si>
  <si>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</si>
  <si>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</si>
  <si>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</si>
  <si>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</si>
  <si>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</si>
  <si>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</si>
  <si>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</si>
  <si>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</si>
  <si>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</si>
  <si>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</si>
  <si>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</si>
  <si>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</si>
  <si>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</si>
  <si>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</si>
  <si>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</si>
  <si>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</si>
  <si>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</si>
  <si>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</si>
  <si>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</si>
  <si>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</si>
  <si>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</si>
  <si>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</si>
  <si>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</si>
  <si>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</si>
  <si>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</si>
  <si>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</si>
  <si>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</si>
  <si>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</si>
  <si>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</si>
  <si>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</si>
  <si>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</si>
  <si>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</si>
  <si>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</si>
  <si>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</si>
  <si>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</si>
  <si>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</si>
  <si>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</si>
  <si>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</si>
  <si>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</si>
  <si>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</si>
  <si>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</si>
  <si>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</si>
  <si>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</si>
  <si>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</si>
  <si>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</si>
  <si>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</si>
  <si>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</si>
  <si>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</si>
  <si>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</si>
  <si>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</si>
  <si>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</si>
  <si>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</si>
  <si>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</si>
  <si>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</si>
  <si>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</si>
  <si>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</si>
  <si>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</si>
  <si>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</si>
  <si>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</si>
  <si>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</si>
  <si>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</si>
  <si>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</si>
  <si>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</si>
  <si>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</si>
  <si>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</si>
  <si>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</si>
  <si>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</si>
  <si>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</si>
  <si>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</si>
  <si>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</si>
  <si>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</si>
  <si>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</si>
  <si>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</si>
  <si>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</si>
  <si>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</si>
  <si>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</si>
  <si>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</si>
  <si>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</si>
  <si>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</si>
  <si>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</si>
  <si>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</si>
  <si>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</si>
  <si>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</si>
  <si>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</si>
  <si>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</si>
  <si>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</si>
  <si>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</si>
  <si>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</si>
  <si>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</si>
  <si>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</si>
  <si>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</si>
  <si>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</si>
  <si>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</si>
  <si>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</si>
  <si>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</si>
  <si>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</si>
  <si>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</si>
  <si>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</si>
  <si>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</si>
  <si>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</si>
  <si>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</si>
  <si>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</si>
  <si>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</si>
  <si>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</si>
  <si>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</si>
  <si>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</si>
  <si>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</si>
  <si>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</si>
  <si>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</si>
  <si>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</si>
  <si>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</si>
  <si>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</si>
  <si>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</si>
  <si>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</si>
  <si>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</si>
  <si>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</si>
  <si>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</si>
  <si>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</si>
  <si>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</si>
  <si>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</si>
  <si>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</si>
  <si>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</si>
  <si>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</si>
  <si>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</si>
  <si>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</si>
  <si>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</si>
  <si>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</si>
  <si>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</si>
  <si>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</si>
  <si>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</si>
  <si>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</si>
  <si>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</si>
  <si>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</si>
  <si>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</si>
  <si>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</si>
  <si>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</si>
  <si>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</si>
  <si>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</si>
  <si>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</si>
  <si>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</si>
  <si>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</si>
  <si>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</si>
  <si>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</si>
  <si>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</si>
  <si>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</si>
  <si>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</si>
  <si>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</si>
  <si>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</si>
  <si>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</si>
  <si>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</si>
  <si>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</si>
  <si>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</si>
  <si>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</si>
  <si>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</si>
  <si>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</si>
  <si>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</si>
  <si>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</si>
  <si>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</si>
  <si>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</si>
  <si>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</si>
  <si>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</si>
  <si>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</si>
  <si>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</si>
  <si>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</si>
  <si>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</si>
  <si>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</si>
  <si>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</si>
  <si>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</si>
  <si>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</si>
  <si>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</si>
  <si>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</si>
  <si>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</si>
  <si>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</si>
  <si>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</si>
  <si>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</si>
  <si>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</si>
  <si>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</si>
  <si>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</si>
  <si>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</si>
  <si>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</si>
  <si>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</si>
  <si>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</si>
  <si>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</si>
  <si>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</si>
  <si>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</si>
  <si>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</si>
  <si>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</si>
  <si>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</si>
  <si>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</si>
  <si>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</si>
  <si>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</si>
  <si>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</si>
  <si>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</si>
  <si>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</si>
  <si>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</si>
  <si>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</si>
  <si>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</si>
  <si>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</si>
  <si>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</si>
  <si>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</si>
  <si>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</si>
  <si>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</si>
  <si>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</si>
  <si>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</si>
  <si>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</si>
  <si>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</si>
  <si>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</si>
  <si>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</si>
  <si>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</si>
  <si>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</si>
  <si>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</si>
  <si>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</si>
  <si>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</si>
  <si>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</si>
  <si>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</si>
  <si>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</si>
  <si>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</si>
  <si>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</si>
  <si>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</si>
  <si>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</si>
  <si>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</si>
  <si>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</si>
  <si>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</si>
  <si>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</si>
  <si>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</si>
  <si>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</si>
  <si>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</si>
  <si>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</si>
  <si>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</si>
  <si>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</si>
  <si>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</si>
  <si>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</si>
  <si>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</si>
  <si>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</si>
  <si>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</si>
  <si>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</si>
  <si>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</si>
  <si>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</si>
  <si>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</si>
  <si>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</si>
  <si>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</si>
  <si>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</si>
  <si>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</si>
  <si>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</si>
  <si>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</si>
  <si>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</si>
  <si>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</si>
  <si>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</si>
  <si>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</si>
  <si>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</si>
  <si>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</si>
  <si>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</si>
  <si>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</si>
  <si>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</si>
  <si>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</si>
  <si>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</si>
  <si>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</si>
  <si>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</si>
  <si>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</si>
  <si>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</si>
  <si>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</si>
  <si>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</si>
  <si>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</si>
  <si>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</si>
  <si>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</si>
  <si>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</si>
  <si>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</si>
  <si>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</si>
  <si>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</si>
  <si>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</si>
  <si>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</si>
  <si>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</si>
  <si>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</si>
  <si>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</si>
  <si>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</si>
  <si>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</si>
  <si>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</si>
  <si>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</si>
  <si>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</si>
  <si>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</si>
  <si>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</si>
  <si>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</si>
  <si>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</si>
  <si>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</si>
  <si>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</si>
  <si>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</si>
  <si>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</si>
  <si>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</si>
  <si>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</si>
  <si>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</si>
  <si>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</si>
  <si>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</si>
  <si>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</si>
  <si>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</si>
  <si>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</si>
  <si>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</si>
  <si>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</si>
  <si>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</si>
  <si>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</si>
  <si>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</si>
  <si>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</si>
  <si>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</si>
  <si>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</si>
  <si>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</si>
  <si>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</si>
  <si>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</si>
  <si>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</si>
  <si>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</si>
  <si>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</si>
  <si>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</si>
  <si>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</si>
  <si>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</si>
  <si>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</si>
  <si>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</si>
  <si>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</si>
  <si>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</si>
  <si>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</si>
  <si>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</si>
  <si>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</si>
  <si>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</si>
  <si>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</si>
  <si>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</si>
  <si>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</si>
  <si>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</si>
  <si>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</si>
  <si>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</si>
  <si>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</si>
  <si>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</si>
  <si>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</si>
  <si>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</si>
  <si>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</si>
  <si>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</si>
  <si>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</si>
  <si>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</si>
  <si>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</si>
  <si>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</si>
  <si>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</si>
  <si>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</si>
  <si>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</si>
  <si>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</si>
  <si>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</si>
  <si>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</si>
  <si>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</si>
  <si>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</si>
  <si>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</si>
  <si>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</si>
  <si>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</si>
  <si>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</si>
  <si>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</si>
  <si>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</si>
  <si>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</si>
  <si>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</si>
  <si>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</si>
  <si>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</si>
  <si>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</si>
  <si>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</si>
  <si>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</si>
  <si>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</si>
  <si>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</si>
  <si>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</si>
  <si>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</si>
  <si>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</si>
  <si>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</si>
  <si>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</si>
  <si>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</si>
  <si>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</si>
  <si>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</si>
  <si>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</si>
  <si>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</si>
  <si>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</si>
  <si>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</si>
  <si>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</si>
  <si>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</si>
  <si>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</si>
  <si>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</si>
  <si>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</si>
  <si>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</si>
  <si>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</si>
  <si>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</si>
  <si>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</si>
  <si>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</si>
  <si>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</si>
  <si>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</si>
  <si>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</si>
  <si>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</si>
  <si>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</si>
  <si>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</si>
  <si>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</si>
  <si>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</si>
  <si>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</si>
  <si>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</si>
  <si>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</si>
  <si>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</si>
  <si>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</si>
  <si>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</si>
  <si>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</si>
  <si>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</si>
  <si>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</si>
  <si>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</si>
  <si>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</si>
  <si>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</si>
  <si>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</si>
  <si>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</si>
  <si>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</si>
  <si>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</si>
  <si>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</si>
  <si>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</si>
  <si>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</si>
  <si>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</si>
  <si>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</si>
  <si>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</si>
  <si>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</si>
  <si>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</si>
  <si>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</si>
  <si>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</si>
  <si>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</si>
  <si>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</si>
  <si>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</si>
  <si>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</si>
  <si>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</si>
  <si>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</si>
  <si>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</si>
  <si>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</si>
  <si>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</si>
  <si>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</si>
  <si>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</si>
  <si>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</si>
  <si>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</si>
  <si>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</si>
  <si>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</si>
  <si>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</si>
  <si>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</si>
  <si>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</si>
  <si>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</si>
  <si>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</si>
  <si>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</si>
  <si>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</si>
  <si>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</si>
  <si>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</si>
  <si>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</si>
  <si>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</si>
  <si>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</si>
  <si>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</si>
  <si>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</si>
  <si>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</si>
  <si>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</si>
  <si>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</si>
  <si>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</si>
  <si>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</si>
  <si>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</si>
  <si>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</si>
  <si>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</si>
  <si>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</si>
  <si>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</si>
  <si>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</si>
  <si>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</si>
  <si>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</si>
  <si>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</si>
  <si>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</si>
  <si>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</si>
  <si>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</si>
  <si>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</si>
  <si>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</si>
  <si>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</si>
  <si>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</si>
  <si>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</si>
  <si>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</si>
  <si>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</si>
  <si>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</si>
  <si>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</si>
  <si>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</si>
  <si>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</si>
  <si>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</si>
  <si>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</si>
  <si>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</si>
  <si>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</si>
  <si>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</si>
  <si>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</si>
  <si>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</si>
  <si>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</si>
  <si>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</si>
  <si>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</si>
  <si>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</si>
  <si>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</si>
  <si>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</si>
  <si>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</si>
  <si>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</si>
  <si>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</si>
  <si>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</si>
  <si>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</si>
  <si>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</si>
  <si>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</si>
  <si>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</si>
  <si>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</si>
  <si>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</si>
  <si>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</si>
  <si>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</si>
  <si>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</si>
  <si>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</si>
  <si>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</si>
  <si>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</si>
  <si>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</si>
  <si>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</si>
  <si>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</si>
  <si>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</si>
  <si>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</si>
  <si>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</si>
  <si>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</si>
  <si>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</si>
  <si>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</si>
  <si>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</si>
  <si>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</si>
  <si>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</si>
  <si>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</si>
  <si>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</si>
  <si>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</si>
  <si>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</si>
  <si>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</si>
  <si>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</si>
  <si>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</si>
  <si>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</si>
  <si>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</si>
  <si>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</si>
  <si>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</si>
  <si>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</si>
  <si>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</si>
  <si>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</si>
  <si>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</si>
  <si>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</si>
  <si>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</si>
  <si>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</si>
  <si>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</si>
  <si>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</si>
  <si>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</si>
  <si>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</si>
  <si>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</si>
  <si>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</si>
  <si>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</si>
  <si>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</si>
  <si>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</si>
  <si>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</si>
  <si>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</si>
  <si>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</si>
  <si>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</si>
  <si>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</si>
  <si>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</si>
  <si>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</si>
  <si>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</si>
  <si>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</si>
  <si>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</si>
  <si>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</si>
  <si>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</si>
  <si>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</si>
  <si>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</si>
  <si>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</si>
  <si>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</si>
  <si>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</si>
  <si>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</si>
  <si>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</si>
  <si>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</si>
  <si>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</si>
  <si>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</si>
  <si>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</si>
  <si>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</si>
  <si>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</si>
  <si>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</si>
  <si>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</si>
  <si>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</si>
  <si>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</si>
  <si>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</si>
  <si>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</si>
  <si>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</si>
  <si>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</si>
  <si>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</si>
  <si>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</si>
  <si>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</si>
  <si>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</si>
  <si>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</si>
  <si>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</si>
  <si>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</si>
  <si>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</si>
  <si>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</si>
  <si>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</si>
  <si>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</si>
  <si>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</si>
  <si>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</si>
  <si>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</si>
  <si>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</si>
  <si>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</si>
  <si>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</si>
  <si>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</si>
  <si>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</si>
  <si>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</si>
  <si>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</si>
  <si>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</si>
  <si>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</si>
  <si>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</si>
  <si>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</si>
  <si>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</si>
  <si>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</si>
  <si>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</si>
  <si>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</si>
  <si>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</si>
  <si>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</si>
  <si>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</si>
  <si>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</si>
  <si>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</si>
  <si>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</si>
  <si>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</si>
  <si>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</si>
  <si>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</si>
  <si>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</si>
  <si>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</si>
  <si>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</si>
  <si>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</si>
  <si>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</si>
  <si>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</si>
  <si>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</si>
  <si>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</si>
  <si>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</si>
  <si>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</si>
  <si>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</si>
  <si>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</si>
  <si>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</si>
  <si>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</si>
  <si>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</si>
  <si>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</si>
  <si>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</si>
  <si>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</si>
  <si>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</si>
  <si>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</si>
  <si>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</si>
  <si>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</si>
  <si>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</si>
  <si>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</si>
  <si>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</si>
  <si>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</si>
  <si>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</si>
  <si>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</si>
  <si>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</si>
  <si>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</si>
  <si>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</si>
  <si>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</si>
  <si>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</si>
  <si>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</si>
  <si>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</si>
  <si>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</si>
  <si>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</si>
  <si>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</si>
  <si>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</si>
  <si>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</si>
  <si>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</si>
  <si>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</si>
  <si>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</si>
  <si>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</si>
  <si>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</si>
  <si>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</si>
  <si>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</si>
  <si>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</si>
  <si>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</si>
  <si>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</si>
  <si>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</si>
  <si>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</si>
  <si>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</si>
  <si>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</si>
  <si>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</si>
  <si>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</si>
  <si>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</si>
  <si>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</si>
  <si>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</si>
  <si>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</si>
  <si>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</si>
  <si>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</si>
  <si>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</si>
  <si>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</si>
  <si>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</si>
  <si>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</si>
  <si>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</si>
  <si>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</si>
  <si>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</si>
  <si>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</si>
  <si>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</si>
  <si>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</si>
  <si>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</si>
  <si>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</si>
  <si>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</si>
  <si>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</si>
  <si>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</si>
  <si>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</si>
  <si>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</si>
  <si>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</si>
  <si>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</si>
  <si>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</si>
  <si>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</si>
  <si>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</si>
  <si>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</si>
  <si>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</si>
  <si>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</si>
  <si>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</si>
  <si>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</si>
  <si>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</si>
  <si>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</si>
  <si>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</si>
  <si>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</si>
  <si>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</si>
  <si>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</si>
  <si>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</si>
  <si>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</si>
  <si>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</si>
  <si>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</si>
  <si>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</si>
  <si>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</si>
  <si>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</si>
  <si>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</si>
  <si>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</si>
  <si>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</si>
  <si>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</si>
  <si>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</si>
  <si>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</si>
  <si>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</si>
  <si>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</si>
  <si>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</si>
  <si>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</si>
  <si>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</si>
  <si>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</si>
  <si>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</si>
  <si>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</si>
  <si>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</si>
  <si>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</si>
  <si>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</si>
  <si>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</si>
  <si>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</si>
  <si>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</si>
  <si>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</si>
  <si>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</si>
  <si>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</si>
  <si>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</si>
  <si>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</si>
  <si>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</si>
  <si>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</si>
  <si>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</si>
  <si>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</si>
  <si>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</si>
  <si>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</si>
  <si>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</si>
  <si>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</si>
  <si>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</si>
  <si>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</si>
  <si>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</si>
  <si>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</si>
  <si>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</si>
  <si>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</si>
  <si>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</si>
  <si>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</si>
  <si>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</si>
  <si>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</si>
  <si>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</si>
  <si>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</si>
  <si>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</si>
  <si>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</si>
  <si>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</si>
  <si>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</si>
  <si>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</si>
  <si>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</si>
  <si>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</si>
  <si>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</si>
  <si>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</si>
  <si>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</si>
  <si>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</si>
  <si>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</si>
  <si>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</si>
  <si>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</si>
  <si>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</si>
  <si>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</si>
  <si>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</si>
  <si>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</si>
  <si>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</si>
  <si>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</si>
  <si>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</si>
  <si>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</si>
  <si>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</si>
  <si>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</si>
  <si>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</si>
  <si>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</si>
  <si>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</si>
  <si>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</si>
  <si>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</si>
  <si>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</si>
  <si>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</si>
  <si>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</si>
  <si>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</si>
  <si>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</si>
  <si>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</si>
  <si>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</si>
  <si>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</si>
  <si>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</si>
  <si>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</si>
  <si>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</si>
  <si>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</si>
  <si>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</si>
  <si>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</si>
  <si>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</si>
  <si>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</si>
  <si>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</si>
  <si>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</si>
  <si>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</si>
  <si>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</si>
  <si>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</si>
  <si>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</si>
  <si>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</si>
  <si>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</si>
  <si>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</si>
  <si>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</si>
  <si>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</si>
  <si>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</si>
  <si>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</si>
  <si>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</si>
  <si>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</si>
  <si>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</si>
  <si>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</si>
  <si>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</si>
  <si>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</si>
  <si>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</si>
  <si>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</si>
  <si>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</si>
  <si>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</si>
  <si>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</si>
  <si>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</si>
  <si>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</si>
  <si>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</si>
  <si>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</si>
  <si>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</si>
  <si>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</si>
  <si>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</si>
  <si>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</si>
  <si>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</si>
  <si>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</si>
  <si>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</si>
  <si>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</si>
  <si>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</si>
  <si>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</si>
  <si>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</si>
  <si>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</si>
  <si>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</si>
  <si>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</si>
  <si>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</si>
  <si>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</si>
  <si>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</si>
  <si>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</si>
  <si>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</si>
  <si>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</si>
  <si>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</si>
  <si>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</si>
  <si>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</si>
  <si>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</si>
  <si>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</si>
  <si>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</si>
  <si>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</si>
  <si>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</si>
  <si>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</si>
  <si>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</si>
  <si>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</si>
  <si>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</si>
  <si>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</si>
  <si>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</si>
  <si>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</si>
  <si>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</si>
  <si>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</si>
  <si>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</si>
  <si>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</si>
  <si>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</si>
  <si>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</si>
  <si>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</si>
  <si>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</si>
  <si>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</si>
  <si>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</si>
  <si>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</si>
  <si>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</si>
  <si>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</si>
  <si>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</si>
  <si>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</si>
  <si>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</si>
  <si>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</si>
  <si>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</si>
  <si>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</si>
  <si>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</si>
  <si>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</si>
  <si>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</si>
  <si>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</si>
  <si>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</si>
  <si>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</si>
  <si>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</si>
  <si>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</si>
  <si>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</si>
  <si>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</si>
  <si>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</si>
  <si>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</si>
  <si>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</si>
  <si>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</si>
  <si>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</si>
  <si>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</si>
  <si>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</si>
  <si>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</si>
  <si>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</si>
  <si>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</si>
  <si>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</si>
  <si>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</si>
  <si>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</si>
  <si>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</si>
  <si>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</si>
  <si>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</si>
  <si>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</si>
  <si>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</si>
  <si>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</si>
  <si>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</si>
  <si>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</si>
  <si>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</si>
  <si>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</si>
  <si>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</si>
  <si>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</si>
  <si>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</si>
  <si>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</si>
  <si>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</si>
  <si>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</si>
  <si>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</si>
  <si>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</si>
  <si>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</si>
  <si>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</si>
  <si>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</si>
  <si>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</si>
  <si>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</si>
  <si>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</si>
  <si>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</si>
  <si>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</si>
  <si>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</si>
  <si>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</si>
  <si>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</si>
  <si>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</si>
  <si>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</si>
  <si>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</si>
  <si>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</si>
  <si>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</si>
  <si>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</si>
  <si>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</si>
  <si>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</si>
  <si>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</si>
  <si>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</si>
  <si>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</si>
  <si>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</si>
  <si>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</si>
  <si>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</si>
  <si>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</si>
  <si>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</si>
  <si>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</si>
  <si>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</si>
  <si>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</si>
  <si>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</si>
  <si>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</si>
  <si>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</si>
  <si>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</si>
  <si>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</si>
  <si>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</si>
  <si>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</si>
  <si>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</si>
  <si>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</si>
  <si>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</si>
  <si>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</si>
  <si>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</si>
  <si>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</si>
  <si>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</si>
  <si>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</si>
  <si>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</si>
  <si>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</si>
  <si>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</si>
  <si>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</si>
  <si>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</si>
  <si>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</si>
  <si>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</si>
  <si>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</si>
  <si>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</si>
  <si>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</si>
  <si>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</si>
  <si>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</si>
  <si>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</si>
  <si>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</si>
  <si>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</si>
  <si>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</si>
  <si>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</si>
  <si>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</si>
  <si>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</si>
  <si>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</si>
  <si>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</si>
  <si>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</si>
  <si>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</si>
  <si>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</si>
  <si>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</si>
  <si>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</si>
  <si>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</si>
  <si>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</si>
  <si>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</si>
  <si>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</si>
  <si>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</si>
  <si>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</si>
  <si>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</si>
  <si>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</si>
  <si>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</si>
  <si>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</si>
  <si>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</si>
  <si>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</si>
  <si>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</si>
  <si>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</si>
  <si>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</si>
  <si>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</si>
  <si>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</si>
  <si>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</si>
  <si>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</si>
  <si>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</si>
  <si>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</si>
  <si>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</si>
  <si>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</si>
  <si>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</si>
  <si>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</si>
  <si>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</si>
  <si>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</si>
  <si>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</si>
  <si>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</si>
  <si>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</si>
  <si>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</si>
  <si>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</si>
  <si>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</si>
  <si>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</si>
  <si>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</si>
  <si>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</si>
  <si>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</si>
  <si>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</si>
  <si>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</si>
  <si>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</si>
  <si>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</si>
  <si>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</si>
  <si>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</si>
  <si>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</si>
  <si>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</si>
  <si>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</si>
  <si>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</si>
  <si>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</si>
  <si>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</si>
  <si>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</si>
  <si>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</si>
  <si>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</si>
  <si>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</si>
  <si>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</si>
  <si>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</si>
  <si>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</si>
  <si>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</si>
  <si>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</si>
  <si>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</si>
  <si>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</si>
  <si>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</si>
  <si>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</si>
  <si>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</si>
  <si>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</si>
  <si>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</si>
  <si>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</si>
  <si>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</si>
  <si>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</si>
  <si>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</si>
  <si>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</si>
  <si>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</si>
  <si>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</si>
  <si>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</si>
  <si>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</si>
  <si>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</si>
  <si>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</si>
  <si>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</si>
  <si>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</si>
  <si>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</si>
  <si>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</si>
  <si>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</si>
  <si>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</si>
  <si>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</si>
  <si>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</si>
  <si>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</si>
  <si>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</si>
  <si>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</si>
  <si>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</si>
  <si>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</si>
  <si>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</si>
  <si>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</si>
  <si>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</si>
  <si>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</si>
  <si>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</si>
  <si>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</si>
  <si>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</si>
  <si>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</si>
  <si>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</si>
  <si>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</si>
  <si>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</si>
  <si>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</si>
  <si>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</si>
  <si>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</si>
  <si>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</si>
  <si>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</si>
  <si>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</si>
  <si>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</si>
  <si>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</si>
  <si>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</si>
  <si>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</si>
  <si>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</si>
  <si>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</si>
  <si>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</si>
  <si>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</si>
  <si>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</si>
  <si>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</si>
  <si>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</si>
  <si>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</si>
  <si>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</si>
  <si>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</si>
  <si>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</si>
  <si>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</si>
  <si>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</si>
  <si>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</si>
  <si>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</si>
  <si>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</si>
  <si>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</si>
  <si>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</si>
  <si>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</si>
  <si>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</si>
  <si>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</si>
  <si>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</si>
  <si>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</si>
  <si>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</si>
  <si>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</si>
  <si>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</si>
  <si>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</si>
  <si>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</si>
  <si>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</si>
  <si>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</si>
  <si>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</si>
  <si>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</si>
  <si>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</si>
  <si>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</si>
  <si>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</si>
  <si>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</si>
  <si>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</si>
  <si>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</si>
  <si>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</si>
  <si>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</si>
  <si>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</si>
  <si>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</si>
  <si>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</si>
  <si>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</si>
  <si>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</si>
  <si>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</si>
  <si>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</si>
  <si>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</si>
  <si>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</si>
  <si>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</si>
  <si>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</si>
  <si>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</si>
  <si>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</si>
  <si>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</si>
  <si>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</si>
  <si>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</si>
  <si>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</si>
  <si>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</si>
  <si>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</si>
  <si>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</si>
  <si>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</si>
  <si>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</si>
  <si>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</si>
  <si>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</si>
  <si>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</si>
  <si>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</si>
  <si>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</si>
  <si>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</si>
  <si>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</si>
  <si>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</si>
  <si>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</si>
  <si>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</si>
  <si>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</si>
  <si>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</si>
  <si>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</si>
  <si>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</si>
  <si>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</si>
  <si>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</si>
  <si>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</si>
  <si>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</si>
  <si>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</si>
  <si>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</si>
  <si>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</si>
  <si>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</si>
  <si>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</si>
  <si>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</si>
  <si>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</si>
  <si>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</si>
  <si>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</si>
  <si>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</si>
  <si>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</si>
  <si>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</si>
  <si>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</si>
  <si>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</si>
  <si>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</si>
  <si>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</si>
  <si>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</si>
  <si>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</si>
  <si>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</si>
  <si>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</si>
  <si>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</si>
  <si>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</si>
  <si>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</si>
  <si>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</si>
  <si>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</si>
  <si>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</si>
  <si>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</si>
  <si>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</si>
  <si>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</si>
  <si>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</si>
  <si>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</si>
  <si>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</si>
  <si>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</si>
  <si>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</si>
  <si>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</si>
  <si>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</si>
  <si>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</si>
  <si>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</si>
  <si>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</si>
  <si>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</si>
  <si>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</si>
  <si>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</si>
  <si>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</si>
  <si>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</si>
  <si>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</si>
  <si>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</si>
  <si>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</si>
  <si>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</si>
  <si>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</si>
  <si>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</si>
  <si>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</si>
  <si>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</si>
  <si>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</si>
  <si>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</si>
  <si>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</si>
  <si>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</si>
  <si>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</si>
  <si>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</si>
  <si>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</si>
  <si>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</si>
  <si>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</si>
  <si>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</si>
  <si>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</si>
  <si>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</si>
  <si>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</si>
  <si>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</si>
  <si>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</si>
  <si>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</si>
  <si>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</si>
  <si>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</si>
  <si>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</si>
  <si>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</si>
  <si>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</si>
  <si>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</si>
  <si>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</si>
  <si>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</si>
  <si>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</si>
  <si>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</si>
  <si>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</si>
  <si>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</si>
  <si>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</si>
  <si>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</si>
  <si>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</si>
  <si>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</si>
  <si>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</si>
  <si>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</si>
  <si>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</si>
  <si>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</si>
  <si>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</si>
  <si>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</si>
  <si>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</si>
  <si>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</si>
  <si>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</si>
  <si>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</si>
  <si>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</si>
  <si>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</si>
  <si>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</si>
  <si>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</si>
  <si>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</si>
  <si>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</si>
  <si>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</si>
  <si>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</si>
  <si>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</si>
  <si>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</si>
  <si>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</si>
  <si>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</si>
  <si>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</si>
  <si>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</si>
  <si>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</si>
  <si>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</si>
  <si>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</si>
  <si>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</si>
  <si>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</si>
  <si>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</si>
  <si>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</si>
  <si>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</si>
  <si>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</si>
  <si>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</si>
  <si>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</si>
  <si>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</si>
  <si>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</si>
  <si>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</si>
  <si>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</si>
  <si>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</si>
  <si>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</si>
  <si>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</si>
  <si>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</si>
  <si>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</si>
  <si>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</si>
  <si>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</si>
  <si>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</si>
  <si>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</si>
  <si>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</si>
  <si>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</si>
  <si>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</si>
  <si>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</si>
  <si>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</si>
  <si>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</si>
  <si>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</si>
  <si>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</si>
  <si>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</si>
  <si>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</si>
  <si>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</si>
  <si>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</si>
  <si>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</si>
  <si>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</si>
  <si>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</si>
  <si>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</si>
  <si>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</si>
  <si>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</si>
  <si>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</si>
  <si>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</si>
  <si>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</si>
  <si>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</si>
  <si>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</si>
  <si>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</si>
  <si>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</si>
  <si>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</si>
  <si>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</si>
  <si>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</si>
  <si>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</si>
  <si>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</si>
  <si>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</si>
  <si>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</si>
  <si>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</si>
  <si>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</si>
  <si>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</si>
  <si>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</si>
  <si>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</si>
  <si>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</si>
  <si>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</si>
  <si>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</si>
  <si>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</si>
  <si>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</si>
  <si>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</si>
  <si>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</si>
  <si>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</si>
  <si>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</si>
  <si>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</si>
  <si>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</si>
  <si>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</si>
  <si>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</si>
  <si>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</si>
  <si>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</si>
  <si>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</si>
  <si>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</si>
  <si>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</si>
  <si>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</si>
  <si>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</si>
  <si>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</si>
  <si>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</si>
  <si>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</si>
  <si>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</si>
  <si>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</si>
  <si>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</si>
  <si>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</si>
  <si>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</si>
  <si>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</si>
  <si>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</si>
  <si>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</si>
  <si>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</si>
  <si>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</si>
  <si>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</si>
  <si>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</si>
  <si>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</si>
  <si>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</si>
  <si>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</si>
  <si>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</si>
  <si>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</si>
  <si>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</si>
  <si>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</si>
  <si>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</si>
  <si>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</si>
  <si>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</si>
  <si>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</si>
  <si>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</si>
  <si>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</si>
  <si>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</si>
  <si>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</si>
  <si>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</si>
  <si>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</si>
  <si>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</si>
  <si>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</si>
  <si>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</si>
  <si>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</si>
  <si>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</si>
  <si>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</si>
  <si>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</si>
  <si>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</si>
  <si>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</si>
  <si>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</si>
  <si>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</si>
  <si>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</si>
  <si>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</si>
  <si>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</si>
  <si>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</si>
  <si>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</si>
  <si>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</si>
  <si>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</si>
  <si>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</si>
  <si>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</si>
  <si>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</si>
  <si>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</si>
  <si>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</si>
  <si>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</si>
  <si>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</si>
  <si>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</si>
  <si>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</si>
  <si>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</si>
  <si>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</si>
  <si>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</si>
  <si>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</si>
  <si>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</si>
  <si>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</si>
  <si>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</si>
  <si>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</si>
  <si>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</si>
  <si>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</si>
  <si>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</si>
  <si>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</si>
  <si>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</si>
  <si>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</si>
  <si>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</si>
  <si>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</si>
  <si>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</si>
  <si>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</si>
  <si>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</si>
  <si>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</si>
  <si>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</si>
  <si>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</si>
  <si>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</si>
  <si>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</si>
  <si>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</si>
  <si>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</si>
  <si>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</si>
  <si>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</si>
  <si>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</si>
  <si>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</si>
  <si>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</si>
  <si>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</si>
  <si>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</si>
  <si>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</si>
  <si>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</si>
  <si>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</si>
  <si>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</si>
  <si>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</si>
  <si>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</si>
  <si>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</si>
  <si>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</si>
  <si>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</si>
  <si>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</si>
  <si>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</si>
  <si>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</si>
  <si>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</si>
  <si>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</si>
  <si>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</si>
  <si>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</si>
  <si>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</si>
  <si>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</si>
  <si>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</si>
  <si>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</si>
  <si>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</si>
  <si>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</si>
  <si>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</si>
  <si>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</si>
  <si>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</si>
  <si>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</si>
  <si>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</si>
  <si>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</si>
  <si>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</si>
  <si>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</si>
  <si>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</si>
  <si>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</si>
  <si>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</si>
  <si>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</si>
  <si>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</si>
  <si>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</si>
  <si>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</si>
  <si>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</si>
  <si>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</si>
  <si>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</si>
  <si>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</si>
  <si>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</si>
  <si>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</si>
  <si>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</si>
  <si>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</si>
  <si>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</si>
  <si>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</si>
  <si>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</si>
  <si>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</si>
  <si>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</si>
  <si>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</si>
  <si>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</si>
  <si>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</si>
  <si>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</si>
  <si>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</si>
  <si>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</si>
  <si>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</si>
  <si>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</si>
  <si>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</si>
  <si>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</si>
  <si>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</si>
  <si>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</si>
  <si>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</si>
  <si>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</si>
  <si>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</si>
  <si>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</si>
  <si>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</si>
  <si>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</si>
  <si>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</si>
  <si>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</si>
  <si>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</si>
  <si>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</si>
  <si>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</si>
  <si>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</si>
  <si>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</si>
  <si>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</si>
  <si>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</si>
  <si>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</si>
  <si>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</si>
  <si>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</si>
  <si>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</si>
  <si>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</si>
  <si>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</si>
  <si>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</si>
  <si>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</si>
  <si>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</si>
  <si>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</si>
  <si>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</si>
  <si>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</si>
  <si>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</si>
  <si>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</si>
  <si>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</si>
  <si>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</si>
  <si>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</si>
  <si>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</si>
  <si>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</si>
  <si>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</si>
  <si>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</si>
  <si>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</si>
  <si>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</si>
  <si>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</si>
  <si>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</si>
  <si>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</si>
  <si>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</si>
  <si>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</si>
  <si>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</si>
  <si>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</si>
  <si>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</si>
  <si>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</si>
  <si>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</si>
  <si>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</si>
  <si>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</si>
  <si>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</si>
  <si>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</si>
  <si>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</si>
  <si>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</si>
  <si>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</si>
  <si>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</si>
  <si>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</si>
  <si>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</si>
  <si>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</si>
  <si>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</si>
  <si>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</si>
  <si>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</si>
  <si>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</si>
  <si>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</si>
  <si>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</si>
  <si>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</si>
  <si>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</si>
  <si>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</si>
  <si>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</si>
  <si>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</si>
  <si>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</si>
  <si>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</si>
  <si>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</si>
  <si>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</si>
  <si>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</si>
  <si>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</si>
  <si>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</si>
  <si>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</si>
  <si>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</si>
  <si>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</si>
  <si>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</si>
  <si>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</si>
  <si>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</si>
  <si>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</si>
  <si>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</si>
  <si>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</si>
  <si>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</si>
  <si>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</si>
  <si>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</si>
  <si>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</si>
  <si>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</si>
  <si>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</si>
  <si>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</si>
  <si>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</si>
  <si>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</si>
  <si>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</si>
  <si>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</si>
  <si>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</si>
  <si>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</si>
  <si>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</si>
  <si>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</si>
  <si>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</si>
  <si>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</si>
  <si>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</si>
  <si>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</si>
  <si>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</si>
  <si>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</si>
  <si>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</si>
  <si>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</si>
  <si>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</si>
  <si>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</si>
  <si>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</si>
  <si>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</si>
  <si>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</si>
  <si>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</si>
  <si>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</si>
  <si>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</si>
  <si>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</si>
  <si>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</si>
  <si>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</si>
  <si>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</si>
  <si>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</si>
  <si>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</si>
  <si>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</si>
  <si>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</si>
  <si>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</si>
  <si>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</si>
  <si>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</si>
  <si>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</si>
  <si>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</si>
  <si>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</si>
  <si>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</si>
  <si>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</si>
  <si>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</si>
  <si>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</si>
  <si>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</si>
  <si>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</si>
  <si>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</si>
  <si>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</si>
  <si>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</si>
  <si>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</si>
  <si>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</si>
  <si>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</si>
  <si>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</si>
  <si>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</si>
  <si>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</si>
  <si>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</si>
  <si>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</si>
  <si>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</si>
  <si>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</si>
  <si>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</si>
  <si>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</si>
  <si>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</si>
  <si>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</si>
  <si>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</si>
  <si>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</si>
  <si>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</si>
  <si>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</si>
  <si>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</si>
  <si>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</si>
  <si>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</si>
  <si>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</si>
  <si>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</si>
  <si>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</si>
  <si>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</si>
  <si>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</si>
  <si>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</si>
  <si>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</si>
  <si>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</si>
  <si>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</si>
  <si>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</si>
  <si>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</si>
  <si>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</si>
  <si>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</si>
  <si>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</si>
  <si>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</si>
  <si>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</si>
  <si>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</si>
  <si>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</si>
  <si>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</si>
  <si>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</si>
  <si>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</si>
  <si>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</si>
  <si>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</si>
  <si>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</si>
  <si>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</si>
  <si>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</si>
  <si>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</si>
  <si>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</si>
  <si>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</si>
  <si>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</si>
  <si>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</si>
  <si>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</si>
  <si>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</si>
  <si>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</si>
  <si>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</si>
  <si>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</si>
  <si>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</si>
  <si>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</si>
  <si>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</si>
  <si>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</si>
  <si>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</si>
  <si>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</si>
  <si>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</si>
  <si>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</si>
  <si>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</si>
  <si>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</si>
  <si>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</si>
  <si>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</si>
  <si>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</si>
  <si>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</si>
  <si>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</si>
  <si>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</si>
  <si>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</si>
  <si>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</si>
  <si>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</si>
  <si>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</si>
  <si>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</si>
  <si>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</si>
  <si>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</si>
  <si>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</si>
  <si>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</si>
  <si>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</si>
  <si>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</si>
  <si>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</si>
  <si>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</si>
  <si>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</si>
  <si>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</si>
  <si>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</si>
  <si>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</si>
  <si>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</si>
  <si>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</si>
  <si>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</si>
  <si>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</si>
  <si>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</si>
  <si>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</si>
  <si>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</si>
  <si>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</si>
  <si>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</si>
  <si>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</si>
  <si>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</si>
  <si>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</si>
  <si>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</si>
  <si>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</si>
  <si>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</si>
  <si>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</si>
  <si>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</si>
  <si>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</si>
  <si>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</si>
  <si>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</si>
  <si>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</si>
  <si>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</si>
  <si>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</si>
  <si>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</si>
  <si>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</si>
  <si>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</si>
  <si>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</si>
  <si>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</si>
  <si>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</si>
  <si>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</si>
  <si>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</si>
  <si>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</si>
  <si>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</si>
  <si>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</si>
  <si>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</si>
  <si>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</si>
  <si>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</si>
  <si>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</si>
  <si>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</si>
  <si>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</si>
  <si>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</si>
  <si>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</si>
  <si>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</si>
  <si>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</si>
  <si>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</si>
  <si>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</si>
  <si>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</si>
  <si>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</si>
  <si>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</si>
  <si>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</si>
  <si>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</si>
  <si>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</si>
  <si>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</si>
  <si>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</si>
  <si>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</si>
  <si>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</si>
  <si>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</si>
  <si>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</si>
  <si>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</si>
  <si>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</si>
  <si>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</si>
  <si>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</si>
  <si>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</si>
  <si>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</si>
  <si>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</si>
  <si>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</si>
  <si>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</si>
  <si>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</si>
  <si>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</si>
  <si>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</si>
  <si>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</si>
  <si>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</si>
  <si>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</si>
  <si>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</si>
  <si>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</si>
  <si>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</si>
  <si>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</si>
  <si>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</si>
  <si>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</si>
  <si>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</si>
  <si>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</si>
  <si>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</si>
  <si>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</si>
  <si>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</si>
  <si>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</si>
  <si>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</si>
  <si>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</si>
  <si>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</si>
  <si>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</si>
  <si>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</si>
  <si>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</si>
  <si>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</si>
  <si>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</si>
  <si>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</si>
  <si>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</si>
  <si>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</si>
  <si>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</si>
  <si>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</si>
  <si>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</si>
  <si>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</si>
  <si>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</si>
  <si>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</si>
  <si>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</si>
  <si>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</si>
  <si>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</si>
  <si>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</si>
  <si>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</si>
  <si>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</si>
  <si>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</si>
  <si>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</si>
  <si>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</si>
  <si>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</si>
  <si>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</si>
  <si>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</si>
  <si>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</si>
  <si>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</si>
  <si>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</si>
  <si>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</si>
  <si>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</si>
  <si>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</si>
  <si>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</si>
  <si>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</si>
  <si>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</si>
  <si>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</si>
  <si>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</si>
  <si>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</si>
  <si>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</si>
  <si>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</si>
  <si>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</si>
  <si>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</si>
  <si>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</si>
  <si>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</si>
  <si>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</si>
  <si>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</si>
  <si>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</si>
  <si>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</si>
  <si>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</si>
  <si>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</si>
  <si>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</si>
  <si>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</si>
  <si>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</si>
  <si>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</si>
  <si>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</si>
  <si>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</si>
  <si>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</si>
  <si>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</si>
  <si>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</si>
  <si>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</si>
  <si>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</si>
  <si>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</si>
  <si>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</si>
  <si>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</si>
  <si>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</si>
  <si>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</si>
  <si>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</si>
  <si>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</si>
  <si>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</si>
  <si>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</si>
  <si>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</si>
  <si>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</si>
  <si>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</si>
  <si>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</si>
  <si>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</si>
  <si>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</si>
  <si>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</si>
  <si>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</si>
  <si>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</si>
  <si>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</si>
  <si>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</si>
  <si>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</si>
  <si>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</si>
  <si>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</si>
  <si>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</si>
  <si>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</si>
  <si>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</si>
  <si>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</si>
  <si>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</si>
  <si>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</si>
  <si>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</si>
  <si>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</si>
  <si>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</si>
  <si>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</si>
  <si>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</si>
  <si>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</si>
  <si>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</si>
  <si>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</si>
  <si>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</si>
  <si>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</si>
  <si>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</si>
  <si>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</si>
  <si>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</si>
  <si>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</si>
  <si>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</si>
  <si>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</si>
  <si>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</si>
  <si>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</si>
  <si>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</si>
  <si>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</si>
  <si>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</si>
  <si>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</si>
  <si>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</si>
  <si>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</si>
  <si>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</si>
  <si>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</si>
  <si>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</si>
  <si>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</si>
  <si>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</si>
  <si>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</si>
  <si>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</si>
  <si>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</si>
  <si>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</si>
  <si>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</si>
  <si>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</si>
  <si>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</si>
  <si>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</si>
  <si>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</si>
  <si>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</si>
  <si>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</si>
  <si>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</si>
  <si>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</si>
  <si>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</si>
  <si>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</si>
  <si>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</si>
  <si>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</si>
  <si>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</si>
  <si>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</si>
  <si>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</si>
  <si>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</si>
  <si>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</si>
  <si>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</si>
  <si>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</si>
  <si>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</si>
  <si>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</si>
  <si>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</si>
  <si>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</si>
  <si>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</si>
  <si>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</si>
  <si>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</si>
  <si>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</si>
  <si>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</si>
  <si>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</si>
  <si>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</si>
  <si>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</si>
  <si>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</si>
  <si>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</si>
  <si>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</si>
  <si>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</si>
  <si>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</si>
  <si>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</si>
  <si>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</si>
  <si>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</si>
  <si>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</si>
  <si>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</si>
  <si>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</si>
  <si>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</si>
  <si>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</si>
  <si>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</si>
  <si>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</si>
  <si>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</si>
  <si>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</si>
  <si>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</si>
  <si>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</si>
  <si>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</si>
  <si>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</si>
  <si>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</si>
  <si>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</si>
  <si>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</si>
  <si>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</si>
  <si>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</si>
  <si>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</si>
  <si>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</si>
  <si>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</si>
  <si>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</si>
  <si>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</si>
  <si>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</si>
  <si>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</si>
  <si>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</si>
  <si>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</si>
  <si>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</si>
  <si>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</si>
  <si>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</si>
  <si>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</si>
  <si>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</si>
  <si>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</si>
  <si>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</si>
  <si>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</si>
  <si>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</si>
  <si>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</si>
  <si>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</si>
  <si>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</si>
  <si>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</si>
  <si>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</si>
  <si>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</si>
  <si>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</si>
  <si>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</si>
  <si>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</si>
  <si>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</si>
  <si>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</si>
  <si>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</si>
  <si>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</si>
  <si>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</si>
  <si>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</si>
  <si>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</si>
  <si>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</si>
  <si>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</si>
  <si>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</si>
  <si>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</si>
  <si>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</si>
  <si>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</si>
  <si>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</si>
  <si>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</si>
  <si>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</si>
  <si>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</si>
  <si>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</si>
  <si>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</si>
  <si>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</si>
  <si>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</si>
  <si>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</si>
  <si>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</si>
  <si>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</si>
  <si>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</si>
  <si>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</si>
  <si>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</si>
  <si>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</si>
  <si>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</si>
  <si>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</si>
  <si>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</si>
  <si>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</si>
  <si>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</si>
  <si>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</si>
  <si>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</si>
  <si>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</si>
  <si>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</si>
  <si>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</si>
  <si>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</si>
  <si>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</si>
  <si>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</si>
  <si>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</si>
  <si>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</si>
  <si>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</si>
  <si>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</si>
  <si>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</si>
  <si>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</si>
  <si>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</si>
  <si>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</si>
  <si>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</si>
  <si>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</si>
  <si>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</si>
  <si>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</si>
  <si>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</si>
  <si>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</si>
  <si>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</si>
  <si>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</si>
  <si>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</si>
  <si>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</si>
  <si>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</si>
  <si>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</si>
  <si>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</si>
  <si>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</si>
  <si>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</si>
  <si>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</si>
  <si>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</si>
  <si>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</si>
  <si>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</si>
  <si>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</si>
  <si>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</si>
  <si>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</si>
  <si>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</si>
  <si>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</si>
  <si>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</si>
  <si>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</si>
  <si>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</si>
  <si>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</si>
  <si>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</si>
  <si>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</si>
  <si>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</si>
  <si>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</si>
  <si>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</si>
  <si>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</si>
  <si>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</si>
  <si>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</si>
  <si>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</si>
  <si>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</si>
  <si>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</si>
  <si>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</si>
  <si>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</si>
  <si>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</si>
  <si>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</si>
  <si>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</si>
  <si>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</si>
  <si>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</si>
  <si>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</si>
  <si>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</si>
  <si>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</si>
  <si>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</si>
  <si>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</si>
  <si>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</si>
  <si>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</si>
  <si>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</si>
  <si>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</si>
  <si>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</si>
  <si>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</si>
  <si>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</si>
  <si>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</si>
  <si>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</si>
  <si>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</si>
  <si>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</si>
  <si>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</si>
  <si>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</si>
  <si>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</si>
  <si>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</si>
  <si>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</si>
  <si>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</si>
  <si>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</si>
  <si>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</si>
  <si>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</si>
  <si>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</si>
  <si>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</si>
  <si>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</si>
  <si>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</si>
  <si>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</si>
  <si>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</si>
  <si>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</si>
  <si>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</si>
  <si>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</si>
  <si>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</si>
  <si>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</si>
  <si>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</si>
  <si>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</si>
  <si>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</si>
  <si>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</si>
  <si>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</si>
  <si>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</si>
  <si>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</si>
  <si>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</si>
  <si>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</si>
  <si>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</si>
  <si>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</si>
  <si>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</si>
  <si>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</si>
  <si>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</si>
  <si>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</si>
  <si>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</si>
  <si>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</si>
  <si>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</si>
  <si>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</si>
  <si>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</si>
  <si>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</si>
  <si>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</si>
  <si>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</si>
  <si>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</si>
  <si>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</si>
  <si>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</si>
  <si>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</si>
  <si>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</si>
  <si>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</si>
  <si>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</si>
  <si>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</si>
  <si>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</si>
  <si>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</si>
  <si>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</si>
  <si>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</si>
  <si>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</si>
  <si>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</si>
  <si>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</si>
  <si>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</si>
  <si>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</si>
  <si>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</si>
  <si>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</si>
  <si>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</si>
  <si>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</si>
  <si>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</si>
  <si>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</si>
  <si>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</si>
  <si>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</si>
  <si>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</si>
  <si>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</si>
  <si>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</si>
  <si>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</si>
  <si>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</si>
  <si>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</si>
  <si>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</si>
  <si>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</si>
  <si>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</si>
  <si>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</si>
  <si>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</si>
  <si>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</si>
  <si>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</si>
  <si>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</si>
  <si>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</si>
  <si>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</si>
  <si>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</si>
  <si>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</si>
  <si>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</si>
  <si>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</si>
  <si>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</si>
  <si>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</si>
  <si>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</si>
  <si>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</si>
  <si>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</si>
  <si>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</si>
  <si>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</si>
  <si>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</si>
  <si>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</si>
  <si>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</si>
  <si>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</si>
  <si>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</si>
  <si>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</si>
  <si>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</si>
  <si>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</si>
  <si>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</si>
  <si>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</si>
  <si>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</si>
  <si>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</si>
  <si>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</si>
  <si>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</si>
  <si>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</si>
  <si>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</si>
  <si>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</si>
  <si>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</si>
  <si>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</si>
  <si>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</si>
  <si>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</si>
  <si>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</si>
  <si>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</si>
  <si>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</si>
  <si>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</si>
  <si>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</si>
  <si>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</si>
  <si>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</si>
  <si>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</si>
  <si>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</si>
  <si>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</si>
  <si>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</si>
  <si>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</si>
  <si>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</si>
  <si>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</si>
  <si>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</si>
  <si>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</si>
  <si>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</si>
  <si>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</si>
  <si>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</si>
  <si>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</si>
  <si>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</si>
  <si>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</si>
  <si>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</si>
  <si>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</si>
  <si>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</si>
  <si>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</si>
  <si>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</si>
  <si>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</si>
  <si>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</si>
  <si>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</si>
  <si>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</si>
  <si>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</si>
  <si>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</si>
  <si>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</si>
  <si>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</si>
  <si>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</si>
  <si>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</si>
  <si>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</si>
  <si>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</si>
  <si>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</si>
  <si>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</si>
  <si>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</si>
  <si>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</si>
  <si>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</si>
  <si>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</si>
  <si>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</si>
  <si>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</si>
  <si>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</si>
  <si>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</si>
  <si>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</si>
  <si>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</si>
  <si>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</si>
  <si>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</si>
  <si>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</si>
  <si>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</si>
  <si>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</si>
  <si>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</si>
  <si>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</si>
  <si>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</si>
  <si>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</si>
  <si>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</si>
  <si>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</si>
  <si>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</si>
  <si>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</si>
  <si>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</si>
  <si>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</si>
  <si>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</si>
  <si>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</si>
  <si>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</si>
  <si>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</si>
  <si>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</si>
  <si>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</si>
  <si>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</si>
  <si>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</si>
  <si>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</si>
  <si>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</si>
  <si>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</si>
  <si>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</si>
  <si>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</si>
  <si>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</si>
  <si>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</si>
  <si>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</si>
  <si>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</si>
  <si>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</si>
  <si>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</si>
  <si>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</si>
  <si>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</si>
  <si>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</si>
  <si>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</si>
  <si>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</si>
  <si>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</si>
  <si>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</si>
  <si>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</si>
  <si>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</si>
  <si>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</si>
  <si>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</si>
  <si>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</si>
  <si>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</si>
  <si>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</si>
  <si>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</si>
  <si>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</si>
  <si>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</si>
  <si>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</si>
  <si>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</si>
  <si>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</si>
  <si>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</si>
  <si>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</si>
  <si>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</si>
  <si>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</si>
  <si>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</si>
  <si>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</si>
  <si>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</si>
  <si>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</si>
  <si>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</si>
  <si>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</si>
  <si>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</si>
  <si>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</si>
  <si>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</si>
  <si>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</si>
  <si>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</si>
  <si>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</si>
  <si>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</si>
  <si>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</si>
  <si>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</si>
  <si>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</si>
  <si>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</si>
  <si>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</si>
  <si>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</si>
  <si>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</si>
  <si>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</si>
  <si>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</si>
  <si>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</si>
  <si>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</si>
  <si>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</si>
  <si>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</si>
  <si>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</si>
  <si>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</si>
  <si>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</si>
  <si>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</si>
  <si>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</si>
  <si>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</si>
  <si>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</si>
  <si>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</si>
  <si>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</si>
  <si>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</si>
  <si>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</si>
  <si>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</si>
  <si>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</si>
  <si>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</si>
  <si>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</si>
  <si>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</si>
  <si>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</si>
  <si>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</si>
  <si>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</si>
  <si>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</si>
  <si>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</si>
  <si>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</si>
  <si>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</si>
  <si>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</si>
  <si>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</si>
  <si>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</si>
  <si>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</si>
  <si>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</si>
  <si>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</si>
  <si>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</si>
  <si>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</si>
  <si>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</si>
  <si>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</si>
  <si>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</si>
  <si>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</si>
  <si>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</si>
  <si>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</si>
  <si>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</si>
  <si>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</si>
  <si>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</si>
  <si>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</si>
  <si>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</si>
  <si>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</si>
  <si>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</si>
  <si>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</si>
  <si>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</si>
  <si>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</si>
  <si>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</si>
  <si>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</si>
  <si>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</si>
  <si>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</si>
  <si>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</si>
  <si>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</si>
  <si>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</si>
  <si>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</si>
  <si>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</si>
  <si>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</si>
  <si>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</si>
  <si>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</si>
  <si>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</si>
  <si>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</si>
  <si>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</si>
  <si>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</si>
  <si>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</si>
  <si>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</si>
  <si>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</si>
  <si>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</si>
  <si>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</si>
  <si>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</si>
  <si>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</si>
  <si>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</si>
  <si>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</si>
  <si>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</si>
  <si>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</si>
  <si>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</si>
  <si>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</si>
  <si>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</si>
  <si>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</si>
  <si>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</si>
  <si>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</si>
  <si>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</si>
  <si>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</si>
  <si>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</si>
  <si>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</si>
  <si>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</si>
  <si>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</si>
  <si>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</si>
  <si>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</si>
  <si>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</si>
  <si>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</si>
  <si>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</si>
  <si>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</si>
  <si>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</si>
  <si>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</si>
  <si>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</si>
  <si>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</si>
  <si>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</si>
  <si>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</si>
  <si>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</si>
  <si>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</si>
  <si>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</si>
  <si>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</si>
  <si>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</si>
  <si>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</si>
  <si>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</si>
  <si>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</si>
  <si>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</si>
  <si>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</si>
  <si>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</si>
  <si>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</si>
  <si>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</si>
  <si>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</si>
  <si>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</si>
  <si>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</si>
  <si>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</si>
  <si>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</si>
  <si>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</si>
  <si>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</si>
  <si>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</si>
  <si>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</si>
  <si>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</si>
  <si>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</si>
  <si>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</si>
  <si>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</si>
  <si>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</si>
  <si>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</si>
  <si>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</si>
  <si>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</si>
  <si>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</si>
  <si>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</si>
  <si>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</si>
  <si>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</si>
  <si>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</si>
  <si>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</si>
  <si>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</si>
  <si>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</si>
  <si>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</si>
  <si>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</si>
  <si>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</si>
  <si>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</si>
  <si>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</si>
  <si>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</si>
  <si>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</si>
  <si>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</si>
  <si>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</si>
  <si>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</si>
  <si>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</si>
  <si>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</si>
  <si>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</si>
  <si>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</si>
  <si>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</si>
  <si>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</si>
  <si>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</si>
  <si>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</si>
  <si>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</si>
  <si>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</si>
  <si>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</si>
  <si>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</si>
  <si>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</si>
  <si>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</si>
  <si>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</si>
  <si>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</si>
  <si>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</si>
  <si>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</si>
  <si>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</si>
  <si>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</si>
  <si>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</si>
  <si>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</si>
  <si>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</si>
  <si>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</si>
  <si>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</si>
  <si>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</si>
  <si>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</si>
  <si>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</si>
  <si>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</si>
  <si>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</si>
  <si>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</si>
  <si>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</si>
  <si>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</si>
  <si>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</si>
  <si>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</si>
  <si>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</si>
  <si>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</si>
  <si>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</si>
  <si>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</si>
  <si>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</si>
  <si>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</si>
  <si>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</si>
  <si>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</si>
  <si>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</si>
  <si>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</si>
  <si>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</si>
  <si>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</si>
  <si>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</si>
  <si>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</si>
  <si>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</si>
  <si>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</si>
  <si>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</si>
  <si>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</si>
  <si>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</si>
  <si>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</si>
  <si>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</si>
  <si>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</si>
  <si>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</si>
  <si>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</si>
  <si>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</si>
  <si>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</si>
  <si>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</si>
  <si>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</si>
  <si>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</si>
  <si>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</si>
  <si>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</si>
  <si>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</si>
  <si>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</si>
  <si>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</si>
  <si>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</si>
  <si>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</si>
  <si>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</si>
  <si>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</si>
  <si>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</si>
  <si>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</si>
  <si>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</si>
  <si>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</si>
  <si>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</si>
  <si>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</si>
  <si>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</si>
  <si>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</si>
  <si>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</si>
  <si>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</si>
  <si>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</si>
  <si>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</si>
  <si>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</si>
  <si>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</si>
  <si>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</si>
  <si>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</si>
  <si>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</si>
  <si>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</si>
  <si>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</si>
  <si>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</si>
  <si>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</si>
  <si>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</si>
  <si>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</si>
  <si>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</si>
  <si>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</si>
  <si>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</si>
  <si>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</si>
  <si>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</si>
  <si>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</si>
  <si>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</si>
  <si>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</si>
  <si>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</si>
  <si>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</si>
  <si>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</si>
  <si>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</si>
  <si>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</si>
  <si>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</si>
  <si>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</si>
  <si>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</si>
  <si>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</si>
  <si>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</si>
  <si>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</si>
  <si>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</si>
  <si>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</si>
  <si>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</si>
  <si>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</si>
  <si>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</si>
  <si>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</si>
  <si>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</si>
  <si>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</si>
  <si>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</si>
  <si>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</si>
  <si>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</si>
  <si>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</si>
  <si>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</si>
  <si>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</si>
  <si>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</si>
  <si>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</si>
  <si>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</si>
  <si>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</si>
  <si>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</si>
  <si>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</si>
  <si>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</si>
  <si>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</si>
  <si>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</si>
  <si>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</si>
  <si>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</si>
  <si>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</si>
  <si>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</si>
  <si>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</si>
  <si>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</si>
  <si>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</si>
  <si>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</si>
  <si>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</si>
  <si>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</si>
  <si>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</si>
  <si>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</si>
  <si>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</si>
  <si>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</si>
  <si>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</si>
  <si>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</si>
  <si>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</si>
  <si>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</si>
  <si>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</si>
  <si>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</si>
  <si>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</si>
  <si>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</si>
  <si>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</si>
  <si>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</si>
  <si>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</si>
  <si>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</si>
  <si>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</si>
  <si>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</si>
  <si>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</si>
  <si>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</si>
  <si>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</si>
  <si>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</si>
  <si>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</si>
  <si>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</si>
  <si>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</si>
  <si>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</si>
  <si>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</si>
  <si>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</si>
  <si>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</si>
  <si>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</si>
  <si>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</si>
  <si>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</si>
  <si>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</si>
  <si>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</si>
  <si>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</si>
  <si>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</si>
  <si>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</si>
  <si>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</si>
  <si>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</si>
  <si>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</si>
  <si>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</si>
  <si>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</si>
  <si>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</si>
  <si>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</si>
  <si>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</si>
  <si>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</si>
  <si>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</si>
  <si>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</si>
  <si>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</si>
  <si>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</si>
  <si>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</si>
  <si>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</si>
  <si>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</si>
  <si>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</si>
  <si>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</si>
  <si>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</si>
  <si>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</si>
  <si>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</si>
  <si>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</si>
  <si>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</si>
  <si>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</si>
  <si>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</si>
  <si>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</si>
  <si>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</si>
  <si>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</si>
  <si>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</si>
  <si>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</si>
  <si>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</si>
  <si>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</si>
  <si>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</si>
  <si>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</si>
  <si>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</si>
  <si>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</si>
  <si>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</si>
  <si>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</si>
  <si>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</si>
  <si>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</si>
  <si>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</si>
  <si>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</si>
  <si>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</si>
  <si>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</si>
  <si>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</si>
  <si>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</si>
  <si>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</si>
  <si>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</si>
  <si>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</si>
  <si>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</si>
  <si>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</si>
  <si>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</si>
  <si>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</si>
  <si>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</si>
  <si>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</si>
  <si>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</si>
  <si>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</si>
  <si>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</si>
  <si>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</si>
  <si>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</si>
  <si>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</si>
  <si>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</si>
  <si>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</si>
  <si>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</si>
  <si>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</si>
  <si>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</si>
  <si>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</si>
  <si>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</si>
  <si>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</si>
  <si>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</si>
  <si>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</si>
  <si>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</si>
  <si>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</si>
  <si>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</si>
  <si>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</si>
  <si>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</si>
  <si>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</si>
  <si>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</si>
  <si>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</si>
  <si>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</si>
  <si>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</si>
  <si>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</si>
  <si>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</si>
  <si>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</si>
  <si>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</si>
  <si>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</si>
  <si>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</si>
  <si>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</si>
  <si>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</si>
  <si>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</si>
  <si>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</si>
  <si>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</si>
  <si>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</si>
  <si>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</si>
  <si>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</si>
  <si>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</si>
  <si>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</si>
  <si>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</si>
  <si>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</si>
  <si>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</si>
  <si>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</si>
  <si>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</si>
  <si>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</si>
  <si>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</si>
  <si>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</si>
  <si>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</si>
  <si>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</si>
  <si>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</si>
  <si>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</si>
  <si>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</si>
  <si>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</si>
  <si>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</si>
  <si>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</si>
  <si>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</si>
  <si>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</si>
  <si>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</si>
  <si>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</si>
  <si>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</si>
  <si>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</si>
  <si>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</si>
  <si>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</si>
  <si>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</si>
  <si>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</si>
  <si>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</si>
  <si>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</si>
  <si>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</si>
  <si>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</si>
  <si>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</si>
  <si>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</si>
  <si>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</si>
  <si>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</si>
  <si>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</si>
  <si>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</si>
  <si>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</si>
  <si>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</si>
  <si>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</si>
  <si>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</si>
  <si>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</si>
  <si>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</si>
  <si>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</si>
  <si>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</si>
  <si>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</si>
  <si>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</si>
  <si>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</si>
  <si>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</si>
  <si>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</si>
  <si>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</si>
  <si>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</si>
  <si>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</si>
  <si>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</si>
  <si>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</si>
  <si>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</si>
  <si>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</si>
  <si>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</si>
  <si>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</si>
  <si>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</si>
  <si>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</si>
  <si>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</si>
  <si>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</si>
  <si>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</si>
  <si>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</si>
  <si>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</si>
  <si>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</si>
  <si>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</si>
  <si>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</si>
  <si>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</si>
  <si>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</si>
  <si>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</si>
  <si>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</si>
  <si>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</si>
  <si>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</si>
  <si>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</si>
  <si>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</si>
  <si>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</si>
  <si>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</si>
  <si>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</si>
  <si>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</si>
  <si>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</si>
  <si>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</si>
  <si>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</si>
  <si>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</si>
  <si>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</si>
  <si>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</si>
  <si>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</si>
  <si>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</si>
  <si>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</si>
  <si>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</si>
  <si>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</si>
  <si>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</si>
  <si>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</si>
  <si>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</si>
  <si>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</si>
  <si>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</si>
  <si>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</si>
  <si>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</si>
  <si>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</si>
  <si>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</si>
  <si>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</si>
  <si>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</si>
  <si>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</si>
  <si>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</si>
  <si>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</si>
  <si>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</si>
  <si>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</si>
  <si>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</si>
  <si>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</si>
  <si>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</si>
  <si>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</si>
  <si>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</si>
  <si>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</si>
  <si>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</si>
  <si>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</si>
  <si>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</si>
  <si>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</si>
  <si>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</si>
  <si>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</si>
  <si>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</si>
  <si>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</si>
  <si>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</si>
  <si>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</si>
  <si>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</si>
  <si>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</si>
  <si>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</si>
  <si>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</si>
  <si>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</si>
  <si>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</si>
  <si>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</si>
  <si>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</si>
  <si>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</si>
  <si>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</si>
  <si>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</si>
  <si>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</si>
  <si>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</si>
  <si>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</si>
  <si>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</si>
  <si>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</si>
  <si>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</si>
  <si>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</si>
  <si>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</si>
  <si>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</si>
  <si>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</si>
  <si>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</si>
  <si>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</si>
  <si>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</si>
  <si>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</si>
  <si>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</si>
  <si>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</si>
  <si>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</si>
  <si>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</si>
  <si>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</si>
  <si>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</si>
  <si>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</si>
  <si>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</si>
  <si>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</si>
  <si>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</si>
  <si>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</si>
  <si>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</si>
  <si>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</si>
  <si>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</si>
  <si>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</si>
  <si>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</si>
  <si>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</si>
  <si>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</si>
  <si>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</si>
  <si>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</si>
  <si>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</si>
  <si>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</si>
  <si>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</si>
  <si>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</si>
  <si>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</si>
  <si>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</si>
  <si>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</si>
  <si>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</si>
  <si>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</si>
  <si>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</si>
  <si>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</si>
  <si>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</si>
  <si>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</si>
  <si>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</si>
  <si>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</si>
  <si>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</si>
  <si>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</si>
  <si>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</si>
  <si>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</si>
  <si>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</si>
  <si>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</si>
  <si>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</si>
  <si>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</si>
  <si>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</si>
  <si>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</si>
  <si>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</si>
  <si>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</si>
  <si>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</si>
  <si>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</si>
  <si>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</si>
  <si>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</si>
  <si>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</si>
  <si>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</si>
  <si>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</si>
  <si>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</si>
  <si>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</si>
  <si>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</si>
  <si>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</si>
  <si>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</si>
  <si>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</si>
  <si>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</si>
  <si>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</si>
  <si>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</si>
  <si>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</si>
  <si>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</si>
  <si>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</si>
  <si>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</si>
  <si>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</si>
  <si>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</si>
  <si>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</si>
  <si>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</si>
  <si>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</si>
  <si>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</si>
  <si>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</si>
  <si>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</si>
  <si>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</si>
  <si>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</si>
  <si>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</si>
  <si>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</si>
  <si>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</si>
  <si>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</si>
  <si>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</si>
  <si>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</si>
  <si>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</si>
  <si>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</si>
  <si>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</si>
  <si>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</si>
  <si>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</si>
  <si>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</si>
  <si>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</si>
  <si>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</si>
  <si>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</si>
  <si>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</si>
  <si>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</si>
  <si>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</si>
  <si>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</si>
  <si>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</si>
  <si>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</si>
  <si>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</si>
  <si>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</si>
  <si>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</si>
  <si>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</si>
  <si>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</si>
  <si>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</si>
  <si>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</si>
  <si>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</si>
  <si>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</si>
  <si>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</si>
  <si>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</si>
  <si>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</si>
  <si>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</si>
  <si>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</si>
  <si>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</si>
  <si>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</si>
  <si>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</si>
  <si>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</si>
  <si>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</si>
  <si>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</si>
  <si>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</si>
  <si>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</si>
  <si>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</si>
  <si>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</si>
  <si>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</si>
  <si>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</si>
  <si>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</si>
  <si>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</si>
  <si>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</si>
  <si>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</si>
  <si>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</si>
  <si>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</si>
  <si>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</si>
  <si>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</si>
  <si>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</si>
  <si>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</si>
  <si>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</si>
  <si>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</si>
  <si>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</si>
  <si>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</si>
  <si>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</si>
  <si>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</si>
  <si>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</si>
  <si>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</si>
  <si>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</si>
  <si>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</si>
  <si>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</si>
  <si>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</si>
  <si>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</si>
  <si>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</si>
  <si>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</si>
  <si>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</si>
  <si>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</si>
  <si>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</si>
  <si>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</si>
  <si>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</si>
  <si>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</si>
  <si>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</si>
  <si>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</si>
  <si>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</si>
  <si>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</si>
  <si>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</si>
  <si>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</si>
  <si>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</si>
  <si>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</si>
  <si>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</si>
  <si>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</si>
  <si>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</si>
  <si>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</si>
  <si>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</si>
  <si>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</si>
  <si>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</si>
  <si>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</si>
  <si>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</si>
  <si>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</si>
  <si>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</si>
  <si>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</si>
  <si>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</si>
  <si>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</si>
  <si>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</si>
  <si>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</si>
  <si>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</si>
  <si>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</si>
  <si>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</si>
  <si>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</si>
  <si>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</si>
  <si>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</si>
  <si>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</si>
  <si>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</si>
  <si>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</si>
  <si>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</si>
  <si>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</si>
  <si>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</si>
  <si>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</si>
  <si>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</si>
  <si>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</si>
  <si>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</si>
  <si>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</si>
  <si>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</si>
  <si>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</si>
  <si>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</si>
  <si>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</si>
  <si>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</si>
  <si>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</si>
  <si>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</si>
  <si>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</si>
  <si>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</si>
  <si>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</si>
  <si>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</si>
  <si>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</si>
  <si>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</si>
  <si>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</si>
  <si>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</si>
  <si>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</si>
  <si>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</si>
  <si>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</si>
  <si>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</si>
  <si>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</si>
  <si>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</si>
  <si>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</si>
  <si>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</si>
  <si>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</si>
  <si>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</si>
  <si>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</si>
  <si>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</si>
  <si>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</si>
  <si>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</si>
  <si>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</si>
  <si>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</si>
  <si>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</si>
  <si>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</si>
  <si>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</si>
  <si>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</si>
  <si>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</si>
  <si>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</si>
  <si>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</si>
  <si>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</si>
  <si>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</si>
  <si>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</si>
  <si>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</si>
  <si>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</si>
  <si>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</si>
  <si>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</si>
  <si>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</si>
  <si>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</si>
  <si>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</si>
  <si>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</si>
  <si>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</si>
  <si>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</si>
  <si>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</si>
  <si>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</si>
  <si>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</si>
  <si>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</si>
  <si>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</si>
  <si>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</si>
  <si>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</si>
  <si>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</si>
  <si>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</si>
  <si>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</si>
  <si>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</si>
  <si>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</si>
  <si>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</si>
  <si>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</si>
  <si>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</si>
  <si>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</si>
  <si>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</si>
  <si>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</si>
  <si>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</si>
  <si>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</si>
  <si>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</si>
  <si>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</si>
  <si>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</si>
  <si>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</si>
  <si>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</si>
  <si>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</si>
  <si>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</si>
  <si>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</si>
  <si>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</si>
  <si>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</si>
  <si>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</si>
  <si>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</si>
  <si>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</si>
  <si>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</si>
  <si>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</si>
  <si>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</si>
  <si>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</si>
  <si>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</si>
  <si>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</si>
  <si>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</si>
  <si>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</si>
  <si>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</si>
  <si>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</si>
  <si>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</si>
  <si>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</si>
  <si>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</si>
  <si>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</si>
  <si>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</si>
  <si>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</si>
  <si>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</si>
  <si>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</si>
  <si>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</si>
  <si>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</si>
  <si>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</si>
  <si>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</si>
  <si>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</si>
  <si>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</si>
  <si>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</si>
  <si>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</si>
  <si>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</si>
  <si>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</si>
  <si>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</si>
  <si>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</si>
  <si>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</si>
  <si>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</si>
  <si>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</si>
  <si>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</si>
  <si>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</si>
  <si>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</si>
  <si>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</si>
  <si>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</si>
  <si>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</si>
  <si>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</si>
  <si>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</si>
  <si>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</si>
  <si>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</si>
  <si>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</si>
  <si>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</si>
  <si>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</si>
  <si>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</si>
  <si>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</si>
  <si>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</si>
  <si>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</si>
  <si>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</si>
  <si>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</si>
  <si>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</si>
  <si>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</si>
  <si>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</si>
  <si>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</si>
  <si>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</si>
  <si>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</si>
  <si>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</si>
  <si>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</si>
  <si>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</si>
  <si>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</si>
  <si>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</si>
  <si>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</si>
  <si>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</si>
  <si>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</si>
  <si>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</si>
  <si>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</si>
  <si>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</si>
  <si>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</si>
  <si>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</si>
  <si>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</si>
  <si>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</si>
  <si>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</si>
  <si>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</si>
  <si>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</si>
  <si>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</si>
  <si>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</si>
  <si>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</si>
  <si>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</si>
  <si>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</si>
  <si>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</si>
  <si>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</si>
  <si>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</si>
  <si>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</si>
  <si>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</si>
  <si>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</si>
  <si>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</si>
  <si>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</si>
  <si>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</si>
  <si>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</si>
  <si>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</si>
  <si>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</si>
  <si>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</si>
  <si>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</si>
  <si>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</si>
  <si>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</si>
  <si>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</si>
  <si>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</si>
  <si>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</si>
  <si>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</si>
  <si>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</si>
  <si>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</si>
  <si>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</si>
  <si>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</si>
  <si>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</si>
  <si>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</si>
  <si>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</si>
  <si>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</si>
  <si>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</si>
  <si>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</si>
  <si>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</si>
  <si>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</si>
  <si>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</si>
  <si>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</si>
  <si>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</si>
  <si>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</si>
  <si>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</si>
  <si>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</si>
  <si>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</si>
  <si>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</si>
  <si>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</si>
  <si>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</si>
  <si>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</si>
  <si>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</si>
  <si>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</si>
  <si>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</si>
  <si>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</si>
  <si>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</si>
  <si>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</si>
  <si>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</si>
  <si>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</si>
  <si>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</si>
  <si>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</si>
  <si>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</si>
  <si>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</si>
  <si>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</si>
  <si>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</si>
  <si>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</si>
  <si>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</si>
  <si>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</si>
  <si>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</si>
  <si>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</si>
  <si>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</si>
  <si>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</si>
  <si>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</si>
  <si>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</si>
  <si>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</si>
  <si>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</si>
  <si>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</si>
  <si>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</si>
  <si>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</si>
  <si>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</si>
  <si>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</si>
  <si>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</si>
  <si>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</si>
  <si>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</si>
  <si>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</si>
  <si>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</si>
  <si>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</si>
  <si>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</si>
  <si>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</si>
  <si>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</si>
  <si>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</si>
  <si>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</si>
  <si>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</si>
  <si>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</si>
  <si>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</si>
  <si>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</si>
  <si>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</si>
  <si>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</si>
  <si>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</si>
  <si>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</si>
  <si>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</si>
  <si>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</si>
  <si>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</si>
  <si>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</si>
  <si>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</si>
  <si>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</si>
  <si>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</si>
  <si>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</si>
  <si>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</si>
  <si>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</si>
  <si>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</si>
  <si>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</si>
  <si>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</si>
  <si>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</si>
  <si>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</si>
  <si>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</si>
  <si>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</si>
  <si>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</si>
  <si>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</si>
  <si>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</si>
  <si>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</si>
  <si>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</si>
  <si>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</si>
  <si>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</si>
  <si>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</si>
  <si>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</si>
  <si>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</si>
  <si>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</si>
  <si>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</si>
  <si>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</si>
  <si>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</si>
  <si>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</si>
  <si>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</si>
  <si>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</si>
  <si>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</si>
  <si>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</si>
  <si>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</si>
  <si>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</si>
  <si>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</si>
  <si>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</si>
  <si>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</si>
  <si>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</si>
  <si>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</si>
  <si>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</si>
  <si>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</si>
  <si>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</si>
  <si>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</si>
  <si>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</si>
  <si>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</si>
  <si>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</si>
  <si>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</si>
  <si>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</si>
  <si>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</si>
  <si>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</si>
  <si>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</si>
  <si>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</si>
  <si>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</si>
  <si>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</si>
  <si>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</si>
  <si>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</si>
  <si>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</si>
  <si>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</si>
  <si>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</si>
  <si>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</si>
  <si>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</si>
  <si>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</si>
  <si>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</si>
  <si>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</si>
  <si>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</si>
  <si>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</si>
  <si>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</si>
  <si>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</si>
  <si>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</si>
  <si>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</si>
  <si>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</si>
  <si>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</si>
  <si>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</si>
  <si>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</si>
  <si>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</si>
  <si>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</si>
  <si>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</si>
  <si>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</si>
  <si>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</si>
  <si>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</si>
  <si>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</si>
  <si>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</si>
  <si>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</si>
  <si>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</si>
  <si>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</si>
  <si>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</si>
  <si>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</si>
  <si>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</si>
  <si>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</si>
  <si>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</si>
  <si>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</si>
  <si>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</si>
  <si>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</si>
  <si>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</si>
  <si>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</si>
  <si>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</si>
  <si>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</si>
  <si>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</si>
  <si>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</si>
  <si>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</si>
  <si>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</si>
  <si>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</si>
  <si>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</si>
  <si>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</si>
  <si>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</si>
  <si>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</si>
  <si>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</si>
  <si>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</si>
  <si>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</si>
  <si>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</si>
  <si>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</si>
  <si>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</si>
  <si>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</si>
  <si>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</si>
  <si>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</si>
  <si>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</si>
  <si>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</si>
  <si>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</si>
  <si>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</si>
  <si>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</si>
  <si>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</si>
  <si>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</si>
  <si>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</si>
  <si>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</si>
  <si>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</si>
  <si>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</si>
  <si>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</si>
  <si>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</si>
  <si>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</si>
  <si>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</si>
  <si>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</si>
  <si>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</si>
  <si>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</si>
  <si>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</si>
  <si>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</si>
  <si>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</si>
  <si>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</si>
  <si>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</si>
  <si>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</si>
  <si>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</si>
  <si>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</si>
  <si>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</si>
  <si>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</si>
  <si>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</si>
  <si>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</si>
  <si>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</si>
  <si>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</si>
  <si>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</si>
  <si>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</si>
  <si>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</si>
  <si>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</si>
  <si>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</si>
  <si>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</si>
  <si>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</si>
  <si>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</si>
  <si>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</si>
  <si>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</si>
  <si>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</si>
  <si>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</si>
  <si>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</si>
  <si>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</si>
  <si>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</si>
  <si>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</si>
  <si>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</si>
  <si>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</si>
  <si>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</si>
  <si>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</si>
  <si>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</si>
  <si>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</si>
  <si>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</si>
  <si>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</si>
  <si>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</si>
  <si>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</si>
  <si>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</si>
  <si>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</si>
  <si>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</si>
  <si>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</si>
  <si>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</si>
  <si>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</si>
  <si>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</si>
  <si>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</si>
  <si>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</si>
  <si>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</si>
  <si>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</si>
  <si>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</si>
  <si>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</si>
  <si>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</si>
  <si>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</si>
  <si>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</si>
  <si>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</si>
  <si>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</si>
  <si>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</si>
  <si>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</si>
  <si>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</si>
  <si>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</si>
  <si>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</si>
  <si>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</si>
  <si>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</si>
  <si>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</si>
  <si>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</si>
  <si>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</si>
  <si>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</si>
  <si>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</si>
  <si>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</si>
  <si>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</si>
  <si>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</si>
  <si>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</si>
  <si>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</si>
  <si>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</si>
  <si>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</si>
  <si>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</si>
  <si>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</si>
  <si>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</si>
  <si>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</si>
  <si>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</si>
  <si>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</si>
  <si>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</si>
  <si>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</si>
  <si>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</si>
  <si>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</si>
  <si>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</si>
  <si>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</si>
  <si>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</si>
  <si>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</si>
  <si>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</si>
  <si>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</si>
  <si>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</si>
  <si>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</si>
  <si>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</si>
  <si>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</si>
  <si>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</si>
  <si>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</si>
  <si>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</si>
  <si>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</si>
  <si>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</si>
  <si>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</si>
  <si>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</si>
  <si>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</si>
  <si>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</si>
  <si>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</si>
  <si>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</si>
  <si>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</si>
  <si>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</si>
  <si>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</si>
  <si>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</si>
  <si>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</si>
  <si>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</si>
  <si>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</si>
  <si>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</si>
  <si>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</si>
  <si>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</si>
  <si>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</si>
  <si>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</si>
  <si>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</si>
  <si>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</si>
  <si>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</si>
  <si>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</si>
  <si>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</si>
  <si>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</si>
  <si>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</si>
  <si>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</si>
  <si>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</si>
  <si>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</si>
  <si>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</si>
  <si>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</si>
  <si>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</si>
  <si>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</si>
  <si>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</si>
  <si>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</si>
  <si>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</si>
  <si>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</si>
  <si>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</si>
  <si>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</si>
  <si>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</si>
  <si>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</si>
  <si>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</si>
  <si>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</si>
  <si>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</si>
  <si>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</si>
  <si>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</si>
  <si>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</si>
  <si>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</si>
  <si>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</si>
  <si>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</si>
  <si>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</si>
  <si>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</si>
  <si>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</si>
  <si>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</si>
  <si>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</si>
  <si>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</si>
  <si>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</si>
  <si>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</si>
  <si>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</si>
  <si>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</si>
  <si>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</si>
  <si>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</si>
  <si>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</si>
  <si>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</si>
  <si>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</si>
  <si>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</si>
  <si>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</si>
  <si>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</si>
  <si>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</si>
  <si>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</si>
  <si>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</si>
  <si>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</si>
  <si>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</si>
  <si>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</si>
  <si>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</si>
  <si>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</si>
  <si>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</si>
  <si>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</si>
  <si>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</si>
  <si>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</si>
  <si>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</si>
  <si>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</si>
  <si>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</si>
  <si>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</si>
  <si>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</si>
  <si>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</si>
  <si>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</si>
  <si>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</si>
  <si>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</si>
  <si>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</si>
  <si>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</si>
  <si>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</si>
  <si>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</si>
  <si>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</si>
  <si>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</si>
  <si>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</si>
  <si>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</si>
  <si>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</si>
  <si>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</si>
  <si>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</si>
  <si>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</si>
  <si>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</si>
  <si>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</si>
  <si>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</si>
  <si>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</si>
  <si>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</si>
  <si>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</si>
  <si>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</si>
  <si>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</si>
  <si>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</si>
  <si>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</si>
  <si>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</si>
  <si>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</si>
  <si>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</si>
  <si>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</si>
  <si>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</si>
  <si>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</si>
  <si>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</si>
  <si>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</si>
  <si>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</si>
  <si>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</si>
  <si>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</si>
  <si>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</si>
  <si>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</si>
  <si>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</si>
  <si>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</si>
  <si>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</si>
  <si>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</si>
  <si>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</si>
  <si>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</si>
  <si>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</si>
  <si>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</si>
  <si>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</si>
  <si>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</si>
  <si>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</si>
  <si>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</si>
  <si>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</si>
  <si>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</si>
  <si>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</si>
  <si>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</si>
  <si>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</si>
  <si>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</si>
  <si>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</si>
  <si>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</si>
  <si>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</si>
  <si>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</si>
  <si>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</si>
  <si>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</si>
  <si>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</si>
  <si>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</si>
  <si>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</si>
  <si>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</si>
  <si>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</si>
  <si>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</si>
  <si>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</si>
  <si>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</si>
  <si>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</si>
  <si>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</si>
  <si>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</si>
  <si>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</si>
  <si>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</si>
  <si>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</si>
  <si>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</si>
  <si>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</si>
  <si>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</si>
  <si>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</si>
  <si>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</si>
  <si>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</si>
  <si>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</si>
  <si>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</si>
  <si>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</si>
  <si>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</si>
  <si>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</si>
  <si>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</si>
  <si>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</si>
  <si>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</si>
  <si>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</si>
  <si>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</si>
  <si>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</si>
  <si>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</si>
  <si>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</si>
  <si>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</si>
  <si>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</si>
  <si>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</si>
  <si>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</si>
  <si>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</si>
  <si>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</si>
  <si>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</si>
  <si>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</si>
  <si>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</si>
  <si>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</si>
  <si>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</si>
  <si>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</si>
  <si>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</si>
  <si>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</si>
  <si>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</si>
  <si>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</si>
  <si>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</si>
  <si>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</si>
  <si>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</si>
  <si>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</si>
  <si>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</si>
  <si>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</si>
  <si>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</si>
  <si>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</si>
  <si>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</si>
  <si>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</si>
  <si>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</si>
  <si>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</si>
  <si>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</si>
  <si>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</si>
  <si>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</si>
  <si>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</si>
  <si>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</si>
  <si>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</si>
  <si>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</si>
  <si>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</si>
  <si>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</si>
  <si>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</si>
  <si>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</si>
  <si>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</si>
  <si>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</si>
  <si>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</si>
  <si>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</si>
  <si>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</si>
  <si>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</si>
  <si>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</si>
  <si>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</si>
  <si>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</si>
  <si>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</si>
  <si>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</si>
  <si>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</si>
  <si>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</si>
  <si>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</si>
  <si>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</si>
  <si>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</si>
  <si>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</si>
  <si>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</si>
  <si>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</si>
  <si>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</si>
  <si>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</si>
  <si>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</si>
  <si>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</si>
  <si>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</si>
  <si>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</si>
  <si>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</si>
  <si>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</si>
  <si>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</si>
  <si>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</si>
  <si>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</si>
  <si>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</si>
  <si>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</si>
  <si>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</si>
  <si>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</si>
  <si>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</si>
  <si>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</si>
  <si>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</si>
  <si>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</si>
  <si>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</si>
  <si>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</si>
  <si>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</si>
  <si>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</si>
  <si>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</si>
  <si>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</si>
  <si>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</si>
  <si>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</si>
  <si>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</si>
  <si>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</si>
  <si>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</si>
  <si>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</si>
  <si>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</si>
  <si>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</si>
  <si>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</si>
  <si>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</si>
  <si>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</si>
  <si>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</si>
  <si>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</si>
  <si>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</si>
  <si>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</si>
  <si>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</si>
  <si>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</si>
  <si>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</si>
  <si>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</si>
  <si>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</si>
  <si>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</si>
  <si>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</si>
  <si>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</si>
  <si>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</si>
  <si>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</si>
  <si>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</si>
  <si>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</si>
  <si>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</si>
  <si>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</si>
  <si>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</si>
  <si>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</si>
  <si>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</si>
  <si>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</si>
  <si>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</si>
  <si>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</si>
  <si>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</si>
  <si>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</si>
  <si>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</si>
  <si>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</si>
  <si>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</si>
  <si>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</si>
  <si>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</si>
  <si>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</si>
  <si>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</si>
  <si>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</si>
  <si>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</si>
  <si>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</si>
  <si>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</si>
  <si>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</si>
  <si>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</si>
  <si>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</si>
  <si>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</si>
  <si>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</si>
  <si>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</si>
  <si>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</si>
  <si>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</si>
  <si>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</si>
  <si>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</si>
  <si>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</si>
  <si>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</si>
  <si>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</si>
  <si>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</si>
  <si>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</si>
  <si>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</si>
  <si>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</si>
  <si>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</si>
  <si>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</si>
  <si>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</si>
  <si>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</si>
  <si>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</si>
  <si>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</si>
  <si>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</si>
  <si>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</si>
  <si>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</si>
  <si>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</si>
  <si>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</si>
  <si>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</si>
  <si>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</si>
  <si>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</si>
  <si>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</si>
  <si>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</si>
  <si>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</si>
  <si>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</si>
  <si>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</si>
  <si>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</si>
  <si>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</si>
  <si>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</si>
  <si>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</si>
  <si>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</si>
  <si>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</si>
  <si>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</si>
  <si>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</si>
  <si>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</si>
  <si>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</si>
  <si>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</si>
  <si>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</si>
  <si>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</si>
  <si>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</si>
  <si>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</si>
  <si>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</si>
  <si>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</si>
  <si>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</si>
  <si>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</si>
  <si>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</si>
  <si>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</si>
  <si>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</si>
  <si>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</si>
  <si>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</si>
  <si>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</si>
  <si>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</si>
  <si>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</si>
  <si>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</si>
  <si>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</si>
  <si>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</si>
  <si>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</si>
  <si>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</si>
  <si>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</si>
  <si>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</si>
  <si>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</si>
  <si>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</si>
  <si>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</si>
  <si>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</si>
  <si>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</si>
  <si>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</si>
  <si>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</si>
  <si>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</si>
  <si>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</si>
  <si>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</si>
  <si>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</si>
  <si>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</si>
  <si>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</si>
  <si>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</si>
  <si>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</si>
  <si>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</si>
  <si>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</si>
  <si>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</si>
  <si>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</si>
  <si>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</si>
  <si>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</si>
  <si>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</si>
  <si>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</si>
  <si>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</si>
  <si>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</si>
  <si>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</si>
  <si>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</si>
  <si>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</si>
  <si>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</si>
  <si>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</si>
  <si>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</si>
  <si>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</si>
  <si>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</si>
  <si>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</si>
  <si>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</si>
  <si>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</si>
  <si>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</si>
  <si>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</si>
  <si>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</si>
  <si>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</si>
  <si>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</si>
  <si>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</si>
  <si>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</si>
  <si>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</si>
  <si>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</si>
  <si>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</si>
  <si>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</si>
  <si>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</si>
  <si>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</si>
  <si>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</si>
  <si>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</si>
  <si>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</si>
  <si>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</si>
  <si>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</si>
  <si>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</si>
  <si>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</si>
  <si>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</si>
  <si>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</si>
  <si>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</si>
  <si>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</si>
  <si>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</si>
  <si>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</si>
  <si>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</si>
  <si>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</si>
  <si>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</si>
  <si>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</si>
  <si>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</si>
  <si>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</si>
  <si>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</si>
  <si>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</si>
  <si>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</si>
  <si>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</si>
  <si>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</si>
  <si>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</si>
  <si>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</si>
  <si>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</si>
  <si>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</si>
  <si>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</si>
  <si>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</si>
  <si>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</si>
  <si>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</si>
  <si>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</si>
  <si>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</si>
  <si>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</si>
  <si>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</si>
  <si>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</si>
  <si>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</si>
  <si>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</si>
  <si>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</si>
  <si>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</si>
  <si>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</si>
  <si>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</si>
  <si>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</si>
  <si>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</si>
  <si>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</si>
  <si>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</si>
  <si>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</si>
  <si>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</si>
  <si>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</si>
  <si>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</si>
  <si>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</si>
  <si>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</si>
  <si>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</si>
  <si>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</si>
  <si>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</si>
  <si>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</si>
  <si>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</si>
  <si>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</si>
  <si>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</si>
  <si>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</si>
  <si>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</si>
  <si>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</si>
  <si>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</si>
  <si>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</si>
  <si>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</si>
  <si>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</si>
  <si>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</si>
  <si>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</si>
  <si>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</si>
  <si>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</si>
  <si>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</si>
  <si>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</si>
  <si>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</si>
  <si>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</si>
  <si>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</si>
  <si>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</si>
  <si>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</si>
  <si>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</si>
  <si>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</si>
  <si>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</si>
  <si>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</si>
  <si>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</si>
  <si>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</si>
  <si>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</si>
  <si>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</si>
  <si>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</si>
  <si>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</si>
  <si>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</si>
  <si>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</si>
  <si>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</si>
  <si>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</si>
  <si>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</si>
  <si>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</si>
  <si>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</si>
  <si>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</si>
  <si>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</si>
  <si>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</si>
  <si>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</si>
  <si>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</si>
  <si>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</si>
  <si>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</si>
  <si>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</si>
  <si>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</si>
  <si>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</si>
  <si>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</si>
  <si>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</si>
  <si>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</si>
  <si>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</si>
  <si>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</si>
  <si>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</si>
  <si>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</si>
  <si>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</si>
  <si>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</si>
  <si>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</si>
  <si>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</si>
  <si>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</si>
  <si>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</si>
  <si>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</si>
  <si>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</si>
  <si>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</si>
  <si>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</si>
  <si>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</si>
  <si>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</si>
  <si>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</si>
  <si>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</si>
  <si>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</si>
  <si>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</si>
  <si>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</si>
  <si>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</si>
  <si>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</si>
  <si>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</si>
  <si>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</si>
  <si>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</si>
  <si>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</si>
  <si>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</si>
  <si>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</si>
  <si>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</si>
  <si>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</si>
  <si>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</si>
  <si>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</si>
  <si>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</si>
  <si>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</si>
  <si>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</si>
  <si>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</si>
  <si>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</si>
  <si>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</si>
  <si>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</si>
  <si>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</si>
  <si>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</si>
  <si>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</si>
  <si>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</si>
  <si>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</si>
  <si>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</si>
  <si>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</si>
  <si>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</si>
  <si>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</si>
  <si>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</si>
  <si>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</si>
  <si>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</si>
  <si>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</si>
  <si>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</si>
  <si>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</si>
  <si>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</si>
  <si>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</si>
  <si>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</si>
  <si>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</si>
  <si>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</si>
  <si>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</si>
  <si>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</si>
  <si>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</si>
  <si>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</si>
  <si>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</si>
  <si>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</si>
  <si>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</si>
  <si>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</si>
  <si>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</si>
  <si>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</si>
  <si>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</si>
  <si>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</si>
  <si>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</si>
  <si>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</si>
  <si>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</si>
  <si>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</si>
  <si>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</si>
  <si>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</si>
  <si>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</si>
  <si>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</si>
  <si>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</si>
  <si>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</si>
  <si>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</si>
  <si>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</si>
  <si>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</si>
  <si>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</si>
  <si>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</si>
  <si>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</si>
  <si>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</si>
  <si>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</si>
  <si>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</si>
  <si>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</si>
  <si>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</si>
  <si>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</si>
  <si>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</si>
  <si>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</si>
  <si>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</si>
  <si>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</si>
  <si>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</si>
  <si>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</si>
  <si>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</si>
  <si>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</si>
  <si>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</si>
  <si>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</si>
  <si>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</si>
  <si>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</si>
  <si>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</si>
  <si>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</si>
  <si>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</si>
  <si>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</si>
  <si>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</si>
  <si>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</si>
  <si>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</si>
  <si>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</si>
  <si>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</si>
  <si>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</si>
  <si>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</si>
  <si>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</si>
  <si>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</si>
  <si>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</si>
  <si>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</si>
  <si>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</si>
  <si>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</si>
  <si>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</si>
  <si>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</si>
  <si>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</si>
  <si>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</si>
  <si>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</si>
  <si>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</si>
  <si>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</si>
  <si>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</si>
  <si>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</si>
  <si>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</si>
  <si>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</si>
  <si>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</si>
  <si>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</si>
  <si>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</si>
  <si>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</si>
  <si>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</si>
  <si>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</si>
  <si>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</si>
  <si>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</si>
  <si>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</si>
  <si>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</si>
  <si>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</si>
  <si>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</si>
  <si>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</si>
  <si>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</si>
  <si>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</si>
  <si>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</si>
  <si>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</si>
  <si>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</si>
  <si>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</si>
  <si>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</si>
  <si>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</si>
  <si>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</si>
  <si>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</si>
  <si>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</si>
  <si>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</si>
  <si>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</si>
  <si>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</si>
  <si>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</si>
  <si>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</si>
  <si>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</si>
  <si>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</si>
  <si>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</si>
  <si>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</si>
  <si>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</si>
  <si>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</si>
  <si>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</si>
  <si>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</si>
  <si>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</si>
  <si>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</si>
  <si>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</si>
  <si>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</si>
  <si>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</si>
  <si>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</si>
  <si>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</si>
  <si>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</si>
  <si>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</si>
  <si>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</si>
  <si>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</si>
  <si>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</si>
  <si>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</si>
  <si>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</si>
  <si>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</si>
  <si>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</si>
  <si>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</si>
  <si>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</si>
  <si>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</si>
  <si>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</si>
  <si>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</si>
  <si>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</si>
  <si>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</si>
  <si>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</si>
  <si>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</si>
  <si>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</si>
  <si>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</si>
  <si>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</si>
  <si>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</si>
  <si>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</si>
  <si>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</si>
  <si>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</si>
  <si>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</si>
  <si>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</si>
  <si>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</si>
  <si>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</si>
  <si>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</si>
  <si>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</si>
  <si>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</si>
  <si>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</si>
  <si>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</si>
  <si>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</si>
  <si>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</si>
  <si>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</si>
  <si>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</si>
  <si>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</si>
  <si>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</si>
  <si>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</si>
  <si>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</si>
  <si>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</si>
  <si>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</si>
  <si>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</si>
  <si>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</si>
  <si>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</si>
  <si>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</si>
  <si>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</si>
  <si>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</si>
  <si>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</si>
  <si>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</si>
  <si>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</si>
  <si>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</si>
  <si>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</si>
  <si>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</si>
  <si>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</si>
  <si>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</si>
  <si>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</si>
  <si>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</si>
  <si>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</si>
  <si>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</si>
  <si>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</si>
  <si>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</si>
  <si>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</si>
  <si>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</si>
  <si>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</si>
  <si>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</si>
  <si>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</si>
  <si>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</si>
  <si>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</si>
  <si>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</si>
  <si>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</si>
  <si>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</si>
  <si>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</si>
  <si>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</si>
  <si>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</si>
  <si>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</si>
  <si>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</si>
  <si>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</si>
  <si>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</si>
  <si>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</si>
  <si>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</si>
  <si>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</si>
  <si>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</si>
  <si>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</si>
  <si>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</si>
  <si>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</si>
  <si>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</si>
  <si>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</si>
  <si>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</si>
  <si>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</si>
  <si>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</si>
  <si>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</si>
  <si>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</si>
  <si>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</si>
  <si>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</si>
  <si>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</si>
  <si>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</si>
  <si>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</si>
  <si>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</si>
  <si>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</si>
  <si>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</si>
  <si>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</si>
  <si>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</si>
  <si>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</si>
  <si>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</si>
  <si>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</si>
  <si>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</si>
  <si>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</si>
  <si>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</si>
  <si>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</si>
  <si>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</si>
  <si>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</si>
  <si>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</si>
  <si>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</si>
  <si>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</si>
  <si>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</si>
  <si>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</si>
  <si>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</si>
  <si>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</si>
  <si>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</si>
  <si>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</si>
  <si>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</si>
  <si>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</si>
  <si>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</si>
  <si>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</si>
  <si>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</si>
  <si>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</si>
  <si>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</si>
  <si>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</si>
  <si>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</si>
  <si>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</si>
  <si>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</si>
  <si>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</si>
  <si>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</si>
  <si>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</si>
  <si>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</si>
  <si>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</si>
  <si>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</si>
  <si>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</si>
  <si>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</si>
  <si>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</si>
  <si>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</si>
  <si>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</si>
  <si>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</si>
  <si>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</si>
  <si>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</si>
  <si>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</si>
  <si>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</si>
  <si>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</si>
  <si>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</si>
  <si>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</si>
  <si>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</si>
  <si>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</si>
  <si>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</si>
  <si>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</si>
  <si>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</si>
  <si>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</si>
  <si>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</si>
  <si>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</si>
  <si>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</si>
  <si>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</si>
  <si>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</si>
  <si>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</si>
  <si>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</si>
  <si>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</si>
  <si>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</si>
  <si>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</si>
  <si>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</si>
  <si>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</si>
  <si>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</si>
  <si>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</si>
  <si>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</si>
  <si>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</si>
  <si>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</si>
  <si>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</si>
  <si>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</si>
  <si>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</si>
  <si>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</si>
  <si>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</si>
  <si>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</si>
  <si>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</si>
  <si>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</si>
  <si>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</si>
  <si>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</si>
  <si>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</si>
  <si>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</si>
  <si>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</si>
  <si>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</si>
  <si>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</si>
  <si>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</si>
  <si>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</si>
  <si>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</si>
  <si>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</si>
  <si>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</si>
  <si>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</si>
  <si>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</si>
  <si>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</si>
  <si>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</si>
  <si>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</si>
  <si>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</si>
  <si>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</si>
  <si>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</si>
  <si>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</si>
  <si>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</si>
  <si>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</si>
  <si>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</si>
  <si>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</si>
  <si>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</si>
  <si>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</si>
  <si>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</si>
  <si>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</si>
  <si>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</si>
  <si>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</si>
  <si>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</si>
  <si>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</si>
  <si>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</si>
  <si>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</si>
  <si>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</si>
  <si>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</si>
  <si>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</si>
  <si>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</si>
  <si>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</si>
  <si>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</si>
  <si>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</si>
  <si>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</si>
  <si>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</si>
  <si>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</si>
  <si>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</si>
  <si>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</si>
  <si>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</si>
  <si>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</si>
  <si>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</si>
  <si>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</si>
  <si>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</si>
  <si>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</si>
  <si>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</si>
  <si>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</si>
  <si>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</si>
  <si>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</si>
  <si>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</si>
  <si>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</si>
  <si>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</si>
  <si>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</si>
  <si>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</si>
  <si>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</si>
  <si>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</si>
  <si>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</si>
  <si>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</si>
  <si>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</si>
  <si>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</si>
  <si>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</si>
  <si>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</si>
  <si>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</si>
  <si>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</si>
  <si>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</si>
  <si>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</si>
  <si>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</si>
  <si>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</si>
  <si>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</si>
  <si>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</si>
  <si>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</si>
  <si>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</si>
  <si>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</si>
  <si>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</si>
  <si>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</si>
  <si>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</si>
  <si>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</si>
  <si>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</si>
  <si>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</si>
  <si>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</si>
  <si>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</si>
  <si>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</si>
  <si>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</si>
  <si>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</si>
  <si>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</si>
  <si>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</si>
  <si>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</si>
  <si>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</si>
  <si>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</si>
  <si>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</si>
  <si>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</si>
  <si>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</si>
  <si>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</si>
  <si>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</si>
  <si>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</si>
  <si>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</si>
  <si>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</si>
  <si>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</si>
  <si>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</si>
  <si>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</si>
  <si>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</si>
  <si>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</si>
  <si>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</si>
  <si>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</si>
  <si>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</si>
  <si>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</si>
  <si>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</si>
  <si>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</si>
  <si>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</si>
  <si>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</si>
  <si>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</si>
  <si>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</si>
  <si>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</si>
  <si>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</si>
  <si>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</si>
  <si>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</si>
  <si>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</si>
  <si>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</si>
  <si>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</si>
  <si>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</si>
  <si>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</si>
  <si>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</si>
  <si>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</si>
  <si>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</si>
  <si>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</si>
  <si>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</si>
  <si>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</si>
  <si>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</si>
  <si>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</si>
  <si>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</si>
  <si>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</si>
  <si>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</si>
  <si>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</si>
  <si>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</si>
  <si>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</si>
  <si>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</si>
  <si>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</si>
  <si>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</si>
  <si>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</si>
  <si>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</si>
  <si>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</si>
  <si>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</si>
  <si>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</si>
  <si>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</si>
  <si>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</si>
  <si>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</si>
  <si>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</si>
  <si>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</si>
  <si>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</si>
  <si>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</si>
  <si>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</si>
  <si>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</si>
  <si>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</si>
  <si>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</si>
  <si>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</si>
  <si>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</si>
  <si>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</si>
  <si>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</si>
  <si>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</si>
  <si>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</si>
  <si>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</si>
  <si>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</si>
  <si>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</si>
  <si>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</si>
  <si>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</si>
  <si>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</si>
  <si>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</si>
  <si>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</si>
  <si>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</si>
  <si>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</si>
  <si>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</si>
  <si>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</si>
  <si>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</si>
  <si>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</si>
  <si>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</si>
  <si>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</si>
  <si>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</si>
  <si>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</si>
  <si>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</si>
  <si>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</si>
  <si>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</si>
  <si>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</si>
  <si>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</si>
  <si>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</si>
  <si>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</si>
  <si>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</si>
  <si>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</si>
  <si>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</si>
  <si>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</si>
  <si>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</si>
  <si>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</si>
  <si>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</si>
  <si>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</si>
  <si>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</si>
  <si>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</si>
  <si>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</si>
  <si>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</si>
  <si>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</si>
  <si>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</si>
  <si>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</si>
  <si>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</si>
  <si>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</si>
  <si>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</si>
  <si>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</si>
  <si>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</si>
  <si>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</si>
  <si>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</si>
  <si>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</si>
  <si>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</si>
  <si>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</si>
  <si>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</si>
  <si>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</si>
  <si>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</si>
  <si>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</si>
  <si>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</si>
  <si>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</si>
  <si>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</si>
  <si>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</si>
  <si>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</si>
  <si>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</si>
  <si>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</si>
  <si>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</si>
  <si>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</si>
  <si>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</si>
  <si>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</si>
  <si>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</si>
  <si>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</si>
  <si>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</si>
  <si>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</si>
  <si>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</si>
  <si>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</si>
  <si>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</si>
  <si>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</si>
  <si>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</si>
  <si>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</si>
  <si>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</si>
  <si>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</si>
  <si>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</si>
  <si>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</si>
  <si>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</si>
  <si>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</si>
  <si>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</si>
  <si>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</si>
  <si>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</si>
  <si>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</si>
  <si>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</si>
  <si>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</si>
  <si>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</si>
  <si>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</si>
  <si>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</si>
  <si>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</si>
  <si>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</si>
  <si>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</si>
  <si>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</si>
  <si>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</si>
  <si>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</si>
  <si>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</si>
  <si>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</si>
  <si>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</si>
  <si>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</si>
  <si>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</si>
  <si>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</si>
  <si>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</si>
  <si>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</si>
  <si>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</si>
  <si>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</si>
  <si>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</si>
  <si>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</si>
  <si>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</si>
  <si>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</si>
  <si>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</si>
  <si>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</si>
  <si>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</si>
  <si>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</si>
  <si>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</si>
  <si>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</si>
  <si>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</si>
  <si>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</si>
  <si>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</si>
  <si>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</si>
  <si>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</si>
  <si>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</si>
  <si>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</si>
  <si>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</si>
  <si>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</si>
  <si>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</si>
  <si>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</si>
  <si>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</si>
  <si>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</si>
  <si>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</si>
  <si>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</si>
  <si>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</si>
  <si>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</si>
  <si>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</si>
  <si>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</si>
  <si>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</si>
  <si>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</si>
  <si>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</si>
  <si>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</si>
  <si>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</si>
  <si>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</si>
  <si>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</si>
  <si>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</si>
  <si>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</si>
  <si>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</si>
  <si>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</si>
  <si>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</si>
  <si>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</si>
  <si>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</si>
  <si>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</si>
  <si>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</si>
  <si>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</si>
  <si>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</si>
  <si>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</si>
  <si>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</si>
  <si>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</si>
  <si>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</si>
  <si>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</si>
  <si>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</si>
  <si>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</si>
  <si>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</si>
  <si>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</si>
  <si>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</si>
  <si>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</si>
  <si>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</si>
  <si>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</si>
  <si>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</si>
  <si>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</si>
  <si>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</si>
  <si>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</si>
  <si>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</si>
  <si>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</si>
  <si>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</si>
  <si>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</si>
  <si>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</si>
  <si>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</si>
  <si>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</si>
  <si>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</si>
  <si>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</si>
  <si>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</si>
  <si>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</si>
  <si>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</si>
  <si>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</si>
  <si>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</si>
  <si>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</si>
  <si>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</si>
  <si>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</si>
  <si>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</si>
  <si>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</si>
  <si>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</si>
  <si>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</si>
  <si>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</si>
  <si>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</si>
  <si>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</si>
  <si>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</si>
  <si>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</si>
  <si>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</si>
  <si>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</si>
  <si>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</si>
  <si>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</si>
  <si>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</si>
  <si>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</si>
  <si>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</si>
  <si>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</si>
  <si>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</si>
  <si>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</si>
  <si>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</si>
  <si>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</si>
  <si>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</si>
  <si>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</si>
  <si>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</si>
  <si>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</si>
  <si>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</si>
  <si>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</si>
  <si>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</si>
  <si>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</si>
  <si>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</si>
  <si>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</si>
  <si>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</si>
  <si>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</si>
  <si>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</si>
  <si>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</si>
  <si>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</si>
  <si>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</si>
  <si>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</si>
  <si>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</si>
  <si>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</si>
  <si>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</si>
  <si>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</si>
  <si>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</si>
  <si>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</si>
  <si>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</si>
  <si>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</si>
  <si>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</si>
  <si>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</si>
  <si>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</si>
  <si>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</si>
  <si>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</si>
  <si>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</si>
  <si>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</si>
  <si>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</si>
  <si>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</si>
  <si>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</si>
  <si>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</si>
  <si>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</si>
  <si>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</si>
  <si>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</si>
  <si>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</si>
  <si>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</si>
  <si>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</si>
  <si>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</si>
  <si>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</si>
  <si>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</si>
  <si>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</si>
  <si>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</si>
  <si>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</si>
  <si>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</si>
  <si>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</si>
  <si>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</si>
  <si>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</si>
  <si>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</si>
  <si>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</si>
  <si>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</si>
  <si>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</si>
  <si>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</si>
  <si>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</si>
  <si>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</si>
  <si>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</si>
  <si>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</si>
  <si>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</si>
  <si>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</si>
  <si>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</si>
  <si>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</si>
  <si>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</si>
  <si>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</si>
  <si>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</si>
  <si>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</si>
  <si>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</si>
  <si>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</si>
  <si>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</si>
  <si>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</si>
  <si>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</si>
  <si>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</si>
  <si>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</si>
  <si>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</si>
  <si>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</si>
  <si>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</si>
  <si>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</si>
  <si>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</si>
  <si>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</si>
  <si>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</si>
  <si>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</si>
  <si>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</si>
  <si>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</si>
  <si>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</si>
  <si>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</si>
  <si>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</si>
  <si>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</si>
  <si>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</si>
  <si>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</si>
  <si>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</si>
  <si>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</si>
  <si>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</si>
  <si>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</si>
  <si>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</si>
  <si>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</si>
  <si>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</si>
  <si>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</si>
  <si>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</si>
  <si>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</si>
  <si>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</si>
  <si>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</si>
  <si>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</si>
  <si>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</si>
  <si>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</si>
  <si>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</si>
  <si>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</si>
  <si>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</si>
  <si>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</si>
  <si>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</si>
  <si>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</si>
  <si>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</si>
  <si>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</si>
  <si>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</si>
  <si>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</si>
  <si>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</si>
  <si>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</si>
  <si>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</si>
  <si>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</si>
  <si>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</si>
  <si>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</si>
  <si>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</si>
  <si>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</si>
  <si>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</si>
  <si>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</si>
  <si>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</si>
  <si>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</si>
  <si>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</si>
  <si>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</si>
  <si>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</si>
  <si>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</si>
  <si>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</si>
  <si>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</si>
  <si>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</si>
  <si>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</si>
  <si>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</si>
  <si>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</si>
  <si>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</si>
  <si>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</si>
  <si>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</si>
  <si>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</si>
  <si>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</si>
  <si>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</si>
  <si>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</si>
  <si>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</si>
  <si>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</si>
  <si>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</si>
  <si>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</si>
  <si>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</si>
  <si>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</si>
  <si>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</si>
  <si>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</si>
  <si>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</si>
  <si>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</si>
  <si>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</si>
  <si>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</si>
  <si>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</si>
  <si>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</si>
  <si>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</si>
  <si>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</si>
  <si>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</si>
  <si>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</si>
  <si>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</si>
  <si>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</si>
  <si>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</si>
  <si>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</si>
  <si>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</si>
  <si>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</si>
  <si>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</si>
  <si>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</si>
  <si>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</si>
  <si>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</si>
  <si>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</si>
  <si>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</si>
  <si>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</si>
  <si>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</si>
  <si>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</si>
  <si>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</si>
  <si>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</si>
  <si>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</si>
  <si>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</si>
  <si>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</si>
  <si>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</si>
  <si>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</si>
  <si>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</si>
  <si>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</si>
  <si>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</si>
  <si>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</si>
  <si>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</si>
  <si>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</si>
  <si>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</si>
  <si>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</si>
  <si>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</si>
  <si>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</si>
  <si>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</si>
  <si>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</si>
  <si>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</si>
  <si>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</si>
  <si>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</si>
  <si>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</si>
  <si>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</si>
  <si>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</si>
  <si>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</si>
  <si>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</si>
  <si>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</si>
  <si>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</si>
  <si>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</si>
  <si>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</si>
  <si>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</si>
  <si>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</si>
  <si>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</si>
  <si>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</si>
  <si>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</si>
  <si>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</si>
  <si>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</si>
  <si>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</si>
  <si>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</si>
  <si>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</si>
  <si>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</si>
  <si>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</si>
  <si>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</si>
  <si>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</si>
  <si>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</si>
  <si>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</si>
  <si>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</si>
  <si>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</si>
  <si>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</si>
  <si>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</si>
  <si>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</si>
  <si>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</si>
  <si>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</si>
  <si>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</si>
  <si>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</si>
  <si>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</si>
  <si>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</si>
  <si>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</si>
  <si>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</si>
  <si>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</si>
  <si>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</si>
  <si>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</si>
  <si>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</si>
  <si>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</si>
  <si>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</si>
  <si>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</si>
  <si>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</si>
  <si>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</si>
  <si>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</si>
  <si>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</si>
  <si>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</si>
  <si>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</si>
  <si>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</si>
  <si>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</si>
  <si>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</si>
  <si>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</si>
  <si>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</si>
  <si>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</si>
  <si>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</si>
  <si>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</si>
  <si>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</si>
  <si>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</si>
  <si>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</si>
  <si>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</si>
  <si>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</si>
  <si>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</si>
  <si>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</si>
  <si>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</si>
  <si>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</si>
  <si>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</si>
  <si>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</si>
  <si>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</si>
  <si>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</si>
  <si>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</si>
  <si>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</si>
  <si>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</si>
  <si>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</si>
  <si>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</si>
  <si>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</si>
  <si>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</si>
  <si>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</si>
  <si>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</si>
  <si>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</si>
  <si>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</si>
  <si>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</si>
  <si>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</si>
  <si>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</si>
  <si>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</si>
  <si>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</si>
  <si>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</si>
  <si>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</si>
  <si>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</si>
  <si>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</si>
  <si>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</si>
  <si>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</si>
  <si>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</si>
  <si>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</si>
  <si>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</si>
  <si>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</si>
  <si>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</si>
  <si>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</si>
  <si>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</si>
  <si>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</si>
  <si>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</si>
  <si>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</si>
  <si>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</si>
  <si>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</si>
  <si>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</si>
  <si>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</si>
  <si>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</si>
  <si>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</si>
  <si>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</si>
  <si>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</si>
  <si>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</si>
  <si>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</si>
  <si>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</si>
  <si>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</si>
  <si>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</si>
  <si>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</si>
  <si>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</si>
  <si>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</si>
  <si>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</si>
  <si>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</si>
  <si>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</si>
  <si>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</si>
  <si>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</si>
  <si>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</si>
  <si>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</si>
  <si>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</si>
  <si>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</si>
  <si>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</si>
  <si>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</si>
  <si>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</si>
  <si>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</si>
  <si>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</si>
  <si>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</si>
  <si>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</si>
  <si>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</si>
  <si>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</si>
  <si>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</si>
  <si>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</si>
  <si>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</si>
  <si>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</si>
  <si>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</si>
  <si>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</si>
  <si>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</si>
  <si>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</si>
  <si>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</si>
  <si>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</si>
  <si>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</si>
  <si>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</si>
  <si>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</si>
  <si>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</si>
  <si>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</si>
  <si>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</si>
  <si>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</si>
  <si>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</si>
  <si>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</si>
  <si>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</si>
  <si>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</si>
  <si>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</si>
  <si>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</si>
  <si>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</si>
  <si>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</si>
  <si>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</si>
  <si>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</si>
  <si>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</si>
  <si>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</si>
  <si>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</si>
  <si>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</si>
  <si>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</si>
  <si>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</si>
  <si>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</si>
  <si>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</si>
  <si>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</si>
  <si>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</si>
  <si>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</si>
  <si>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</si>
  <si>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</si>
  <si>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</si>
  <si>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</si>
  <si>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</si>
  <si>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</si>
  <si>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</si>
  <si>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</si>
  <si>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</si>
  <si>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</si>
  <si>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</si>
  <si>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</si>
  <si>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</si>
  <si>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</si>
  <si>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</si>
  <si>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</si>
  <si>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</si>
  <si>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</si>
  <si>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</si>
  <si>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</si>
  <si>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</si>
  <si>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</si>
  <si>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</si>
  <si>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</si>
  <si>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</si>
  <si>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</si>
  <si>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</si>
  <si>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</si>
  <si>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</si>
  <si>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</si>
  <si>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</si>
  <si>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</si>
  <si>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</si>
  <si>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</si>
  <si>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</si>
  <si>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</si>
  <si>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</si>
  <si>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</si>
  <si>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</si>
  <si>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</si>
  <si>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</si>
  <si>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</si>
  <si>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</si>
  <si>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</si>
  <si>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</si>
  <si>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</si>
  <si>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</si>
  <si>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</si>
  <si>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</si>
  <si>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</si>
  <si>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</si>
  <si>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</si>
  <si>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</si>
  <si>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</si>
  <si>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</si>
  <si>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</si>
  <si>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</si>
  <si>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</si>
  <si>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</si>
  <si>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</si>
  <si>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</si>
  <si>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</si>
  <si>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</si>
  <si>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</si>
  <si>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</si>
  <si>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</si>
  <si>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</si>
  <si>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</si>
  <si>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</si>
  <si>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</si>
  <si>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</si>
  <si>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</si>
  <si>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</si>
  <si>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</si>
  <si>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</si>
  <si>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</si>
  <si>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</si>
  <si>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</si>
  <si>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</si>
  <si>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</si>
  <si>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</si>
  <si>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</si>
  <si>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</si>
  <si>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</si>
  <si>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</si>
  <si>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</si>
  <si>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</si>
  <si>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</si>
  <si>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</si>
  <si>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</si>
  <si>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</si>
  <si>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</si>
  <si>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</si>
  <si>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</si>
  <si>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</si>
  <si>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</si>
  <si>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</si>
  <si>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</si>
  <si>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</si>
  <si>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</si>
  <si>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</si>
  <si>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</si>
  <si>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</si>
  <si>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</si>
  <si>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</si>
  <si>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</si>
  <si>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</si>
  <si>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</si>
  <si>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</si>
  <si>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</si>
  <si>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</si>
  <si>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</si>
  <si>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</si>
  <si>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</si>
  <si>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</si>
  <si>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</si>
  <si>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</si>
  <si>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</si>
  <si>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</si>
  <si>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</si>
  <si>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</si>
  <si>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</si>
  <si>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</si>
  <si>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</si>
  <si>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</si>
  <si>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</si>
  <si>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</si>
  <si>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</si>
  <si>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</si>
  <si>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</si>
  <si>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</si>
  <si>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</si>
  <si>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</si>
  <si>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</si>
  <si>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</si>
  <si>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</si>
  <si>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</si>
  <si>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</si>
  <si>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</si>
  <si>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</si>
  <si>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</si>
  <si>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</si>
  <si>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</si>
  <si>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</si>
  <si>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</si>
  <si>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</si>
  <si>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</si>
  <si>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</si>
  <si>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</si>
  <si>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</si>
  <si>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</si>
  <si>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</si>
  <si>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</si>
  <si>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</si>
  <si>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</si>
  <si>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</si>
  <si>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</si>
  <si>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</si>
  <si>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</si>
  <si>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</si>
  <si>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</si>
  <si>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</si>
  <si>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</si>
  <si>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</si>
  <si>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</si>
  <si>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</si>
  <si>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</si>
  <si>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</si>
  <si>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</si>
  <si>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</si>
  <si>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</si>
  <si>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</si>
  <si>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</si>
  <si>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</si>
  <si>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</si>
  <si>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</si>
  <si>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</si>
  <si>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</si>
  <si>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</si>
  <si>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</si>
  <si>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</si>
  <si>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</si>
  <si>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</si>
  <si>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</si>
  <si>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</si>
  <si>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</si>
  <si>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</si>
  <si>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</si>
  <si>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</si>
  <si>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</si>
  <si>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</si>
  <si>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</si>
  <si>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</si>
  <si>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</si>
  <si>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</si>
  <si>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</si>
  <si>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</si>
  <si>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</si>
  <si>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</si>
  <si>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</si>
  <si>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</si>
  <si>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</si>
  <si>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</si>
  <si>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</si>
  <si>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</si>
  <si>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</si>
  <si>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</si>
  <si>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</si>
  <si>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</si>
  <si>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</si>
  <si>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</si>
  <si>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</si>
  <si>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</si>
  <si>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</si>
  <si>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</si>
  <si>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</si>
  <si>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</si>
  <si>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</si>
  <si>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</si>
  <si>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</si>
  <si>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</si>
  <si>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</si>
  <si>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</si>
  <si>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</si>
  <si>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</si>
  <si>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</si>
  <si>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</si>
  <si>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</si>
  <si>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</si>
  <si>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</si>
  <si>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</si>
  <si>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</si>
  <si>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</si>
  <si>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</si>
  <si>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</si>
  <si>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</si>
  <si>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</si>
  <si>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</si>
  <si>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</si>
  <si>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</si>
  <si>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</si>
  <si>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</si>
  <si>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</si>
  <si>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</si>
  <si>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</si>
  <si>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</si>
  <si>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</si>
  <si>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</si>
  <si>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</si>
  <si>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</si>
  <si>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</si>
  <si>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</si>
  <si>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</si>
  <si>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</si>
  <si>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</si>
  <si>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</si>
  <si>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</si>
  <si>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</si>
  <si>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</si>
  <si>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</si>
  <si>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</si>
  <si>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</si>
  <si>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</si>
  <si>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</si>
  <si>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</si>
  <si>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</si>
  <si>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</si>
  <si>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</si>
  <si>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</si>
  <si>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</si>
  <si>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</si>
  <si>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</si>
  <si>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</si>
  <si>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</si>
  <si>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</si>
  <si>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</si>
  <si>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</si>
  <si>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</si>
  <si>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</si>
  <si>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</si>
  <si>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</si>
  <si>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</si>
  <si>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</si>
  <si>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</si>
  <si>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</si>
  <si>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</si>
  <si>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</si>
  <si>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</si>
  <si>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</si>
  <si>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</si>
  <si>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</si>
  <si>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</si>
  <si>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</si>
  <si>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</si>
  <si>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</si>
  <si>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</si>
  <si>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</si>
  <si>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</si>
  <si>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</si>
  <si>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</si>
  <si>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</si>
  <si>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</si>
  <si>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</si>
  <si>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</si>
  <si>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</si>
  <si>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</si>
  <si>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</si>
  <si>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</si>
  <si>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</si>
  <si>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</si>
  <si>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</si>
  <si>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</si>
  <si>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</si>
  <si>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</si>
  <si>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</si>
  <si>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</si>
  <si>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</si>
  <si>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</si>
  <si>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</si>
  <si>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</si>
  <si>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</si>
  <si>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</si>
  <si>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</si>
  <si>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</si>
  <si>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</si>
  <si>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</si>
  <si>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</si>
  <si>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</si>
  <si>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</si>
  <si>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</si>
  <si>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</si>
  <si>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</si>
  <si>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</si>
  <si>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</si>
  <si>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</si>
  <si>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</si>
  <si>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</si>
  <si>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</si>
  <si>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</si>
  <si>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</si>
  <si>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</si>
  <si>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</si>
  <si>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</si>
  <si>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</si>
  <si>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</si>
  <si>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</si>
  <si>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</si>
  <si>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</si>
  <si>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</si>
  <si>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</si>
  <si>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</si>
  <si>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</si>
  <si>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</si>
  <si>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</si>
  <si>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</si>
  <si>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</si>
  <si>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</si>
  <si>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</si>
  <si>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</si>
  <si>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</si>
  <si>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</si>
  <si>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</si>
  <si>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</si>
  <si>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</si>
  <si>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</si>
  <si>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</si>
  <si>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</si>
  <si>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</si>
  <si>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</si>
  <si>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</si>
  <si>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</si>
  <si>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</si>
  <si>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</si>
  <si>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</si>
  <si>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</si>
  <si>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</si>
  <si>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</si>
  <si>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</si>
  <si>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</si>
  <si>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</si>
  <si>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</si>
  <si>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</si>
  <si>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</si>
  <si>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</si>
  <si>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</si>
  <si>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</si>
  <si>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</si>
  <si>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</si>
  <si>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</si>
  <si>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</si>
  <si>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</si>
  <si>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</si>
  <si>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</si>
  <si>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</si>
  <si>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</si>
  <si>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</si>
  <si>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</si>
  <si>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</si>
  <si>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</si>
  <si>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</si>
  <si>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</si>
  <si>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</si>
  <si>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</si>
  <si>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</si>
  <si>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</si>
  <si>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</si>
  <si>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</si>
  <si>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</si>
  <si>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</si>
  <si>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</si>
  <si>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</si>
  <si>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</si>
  <si>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</si>
  <si>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</si>
  <si>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</si>
  <si>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</si>
  <si>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</si>
  <si>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</si>
  <si>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</si>
  <si>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</si>
  <si>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</si>
  <si>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</si>
  <si>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</si>
  <si>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</si>
  <si>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</si>
  <si>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</si>
  <si>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</si>
  <si>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</si>
  <si>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</si>
  <si>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</si>
  <si>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</si>
  <si>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</si>
  <si>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</si>
  <si>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</si>
  <si>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</si>
  <si>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</si>
  <si>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</si>
  <si>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</si>
  <si>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</si>
  <si>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</si>
  <si>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</si>
  <si>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</si>
  <si>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</si>
  <si>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</si>
  <si>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</si>
  <si>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</si>
  <si>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</si>
  <si>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</si>
  <si>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</si>
  <si>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</si>
  <si>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</si>
  <si>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</si>
  <si>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</si>
  <si>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</si>
  <si>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</si>
  <si>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</si>
  <si>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</si>
  <si>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</si>
  <si>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</si>
  <si>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</si>
  <si>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</si>
  <si>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</si>
  <si>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</si>
  <si>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</si>
  <si>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</si>
  <si>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</si>
  <si>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</si>
  <si>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</si>
  <si>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</si>
  <si>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</si>
  <si>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</si>
  <si>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</si>
  <si>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</si>
  <si>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</si>
  <si>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</si>
  <si>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</si>
  <si>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</si>
  <si>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</si>
  <si>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</si>
  <si>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</si>
  <si>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</si>
  <si>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</si>
  <si>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</si>
  <si>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</si>
  <si>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</si>
  <si>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</si>
  <si>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</si>
  <si>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</si>
  <si>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</si>
  <si>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</si>
  <si>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</si>
  <si>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</si>
  <si>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</si>
  <si>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</si>
  <si>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</si>
  <si>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</si>
  <si>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</si>
  <si>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</si>
  <si>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</si>
  <si>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</si>
  <si>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</si>
  <si>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</si>
  <si>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</si>
  <si>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</si>
  <si>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</si>
  <si>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</si>
  <si>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</si>
  <si>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</si>
  <si>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</si>
  <si>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</si>
  <si>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</si>
  <si>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</si>
  <si>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</si>
  <si>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</si>
  <si>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</si>
  <si>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</si>
  <si>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</si>
  <si>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</si>
  <si>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</si>
  <si>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</si>
  <si>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</si>
  <si>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</si>
  <si>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</si>
  <si>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</si>
  <si>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</si>
  <si>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</si>
  <si>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</si>
  <si>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</si>
  <si>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</si>
  <si>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</si>
  <si>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</si>
  <si>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</si>
  <si>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</si>
  <si>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</si>
  <si>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</si>
  <si>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</si>
  <si>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</si>
  <si>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</si>
  <si>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</si>
  <si>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</si>
  <si>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</si>
  <si>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</si>
  <si>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</si>
  <si>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</si>
  <si>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</si>
  <si>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</si>
  <si>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</si>
  <si>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</si>
  <si>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</si>
  <si>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</si>
  <si>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</si>
  <si>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</si>
  <si>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</si>
  <si>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</si>
  <si>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</si>
  <si>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</si>
  <si>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</si>
  <si>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</si>
  <si>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</si>
  <si>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</si>
  <si>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</si>
  <si>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</si>
  <si>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</si>
  <si>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</si>
  <si>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</si>
  <si>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</si>
  <si>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</si>
  <si>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</si>
  <si>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</si>
  <si>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</si>
  <si>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</si>
  <si>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</si>
  <si>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</si>
  <si>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</si>
  <si>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</si>
  <si>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</si>
  <si>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</si>
  <si>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</si>
  <si>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</si>
  <si>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</si>
  <si>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</si>
  <si>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</si>
  <si>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</si>
  <si>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</si>
  <si>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</si>
  <si>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</si>
  <si>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</si>
  <si>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</si>
  <si>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</si>
  <si>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</si>
  <si>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</si>
  <si>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</si>
  <si>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</si>
  <si>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</si>
  <si>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</si>
  <si>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</si>
  <si>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</si>
  <si>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</si>
  <si>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</si>
  <si>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</si>
  <si>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</si>
  <si>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</si>
  <si>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</si>
  <si>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</si>
  <si>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</si>
  <si>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</si>
  <si>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</si>
  <si>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</si>
  <si>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</si>
  <si>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</si>
  <si>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</si>
  <si>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</si>
  <si>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</si>
  <si>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</si>
  <si>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</si>
  <si>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</si>
  <si>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</si>
  <si>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</si>
  <si>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</si>
  <si>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</si>
  <si>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</si>
  <si>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</si>
  <si>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</si>
  <si>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</si>
  <si>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</si>
  <si>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</si>
  <si>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</si>
  <si>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</si>
  <si>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</si>
  <si>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</si>
  <si>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</si>
  <si>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</si>
  <si>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</si>
  <si>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</si>
  <si>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</si>
  <si>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</si>
  <si>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</si>
  <si>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</si>
  <si>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</si>
  <si>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</si>
  <si>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</si>
  <si>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</si>
  <si>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</si>
  <si>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</si>
  <si>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</si>
  <si>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</si>
  <si>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</si>
  <si>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</si>
  <si>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</si>
  <si>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</si>
  <si>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</si>
  <si>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</si>
  <si>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</si>
  <si>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</si>
  <si>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</si>
  <si>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</si>
  <si>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</si>
  <si>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</si>
  <si>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</si>
  <si>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</si>
  <si>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</si>
  <si>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</si>
  <si>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</si>
  <si>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</si>
  <si>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</si>
  <si>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</si>
  <si>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</si>
  <si>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</si>
  <si>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</si>
  <si>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</si>
  <si>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</si>
  <si>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</si>
  <si>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</si>
  <si>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</si>
  <si>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</si>
  <si>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</si>
  <si>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</si>
  <si>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</si>
  <si>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</si>
  <si>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</si>
  <si>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</si>
  <si>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</si>
  <si>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</si>
  <si>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</si>
  <si>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</si>
  <si>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</si>
  <si>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</si>
  <si>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</si>
  <si>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</si>
  <si>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</si>
  <si>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</si>
  <si>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</si>
  <si>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</si>
  <si>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</si>
  <si>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</si>
  <si>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</si>
  <si>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</si>
  <si>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</si>
  <si>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</si>
  <si>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</si>
  <si>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</si>
  <si>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</si>
  <si>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</si>
  <si>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</si>
  <si>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</si>
  <si>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</si>
  <si>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</si>
  <si>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</si>
  <si>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</si>
  <si>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</si>
  <si>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</si>
  <si>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</si>
  <si>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</si>
  <si>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</si>
  <si>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</si>
  <si>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</si>
  <si>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</si>
  <si>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</si>
  <si>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</si>
  <si>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</si>
  <si>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</si>
  <si>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</si>
  <si>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</si>
  <si>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</si>
  <si>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</si>
  <si>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</si>
  <si>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</si>
  <si>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</si>
  <si>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</si>
  <si>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</si>
  <si>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</si>
  <si>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</si>
  <si>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</si>
  <si>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</si>
  <si>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</si>
  <si>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</si>
  <si>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</si>
  <si>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</si>
  <si>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</si>
  <si>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</si>
  <si>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</si>
  <si>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</si>
  <si>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</si>
  <si>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</si>
  <si>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</si>
  <si>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</si>
  <si>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</si>
  <si>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</si>
  <si>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</si>
  <si>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</si>
  <si>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</si>
  <si>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</si>
  <si>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</si>
  <si>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</si>
  <si>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</si>
  <si>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</si>
  <si>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</si>
  <si>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</si>
  <si>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</si>
  <si>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</si>
  <si>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</si>
  <si>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</si>
  <si>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</si>
  <si>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</si>
  <si>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</si>
  <si>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</si>
  <si>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</si>
  <si>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</si>
  <si>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</si>
  <si>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</si>
  <si>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</si>
  <si>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</si>
  <si>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</si>
  <si>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</si>
  <si>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</si>
  <si>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</si>
  <si>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</si>
  <si>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</si>
  <si>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</si>
  <si>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</si>
  <si>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</si>
  <si>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</si>
  <si>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</si>
  <si>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</si>
  <si>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</si>
  <si>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</si>
  <si>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</si>
  <si>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</si>
  <si>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</si>
  <si>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</si>
  <si>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</si>
  <si>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</si>
  <si>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</si>
  <si>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</si>
  <si>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</si>
  <si>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</si>
  <si>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</si>
  <si>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</si>
  <si>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</si>
  <si>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</si>
  <si>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</si>
  <si>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</si>
  <si>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</si>
  <si>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</si>
  <si>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</si>
  <si>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</si>
  <si>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</si>
  <si>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</si>
  <si>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</si>
  <si>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</si>
  <si>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</si>
  <si>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</si>
  <si>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</si>
  <si>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</si>
  <si>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</si>
  <si>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</si>
  <si>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</si>
  <si>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</si>
  <si>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</si>
  <si>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</si>
  <si>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</si>
  <si>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</si>
  <si>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</si>
  <si>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</si>
  <si>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</si>
  <si>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</si>
  <si>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</si>
  <si>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</si>
  <si>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</si>
  <si>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</si>
  <si>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</si>
  <si>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</si>
  <si>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</si>
  <si>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</si>
  <si>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</si>
  <si>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</si>
  <si>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</si>
  <si>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</si>
  <si>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</si>
  <si>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</si>
  <si>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</si>
  <si>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</si>
  <si>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</si>
  <si>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</si>
  <si>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</si>
  <si>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</si>
  <si>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</si>
  <si>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</si>
  <si>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</si>
  <si>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</si>
  <si>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</si>
  <si>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</si>
  <si>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</si>
  <si>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</si>
  <si>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</si>
  <si>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</si>
  <si>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</si>
  <si>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</si>
  <si>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</si>
  <si>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</si>
  <si>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</si>
  <si>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</si>
  <si>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</si>
  <si>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</si>
  <si>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</si>
  <si>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</si>
  <si>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</si>
  <si>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</si>
  <si>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</si>
  <si>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</si>
  <si>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</si>
  <si>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</si>
  <si>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</si>
  <si>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</si>
  <si>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</si>
  <si>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</si>
  <si>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</si>
  <si>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</si>
  <si>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</si>
  <si>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</si>
  <si>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</si>
  <si>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</si>
  <si>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</si>
  <si>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</si>
  <si>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</si>
  <si>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</si>
  <si>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</si>
  <si>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</si>
  <si>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</si>
  <si>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</si>
  <si>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</si>
  <si>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</si>
  <si>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</si>
  <si>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</si>
  <si>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</si>
  <si>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</si>
  <si>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</si>
  <si>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</si>
  <si>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</si>
  <si>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</si>
  <si>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</si>
  <si>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</si>
  <si>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</si>
  <si>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</si>
  <si>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</si>
  <si>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</si>
  <si>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</si>
  <si>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</si>
  <si>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</si>
  <si>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</si>
  <si>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</si>
  <si>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</si>
  <si>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</si>
  <si>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</si>
  <si>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</si>
  <si>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</si>
  <si>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</si>
  <si>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</si>
  <si>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</si>
  <si>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</si>
  <si>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</si>
  <si>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</si>
  <si>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</si>
  <si>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</si>
  <si>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</si>
  <si>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</si>
  <si>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</si>
  <si>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</si>
  <si>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</si>
  <si>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</si>
  <si>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</si>
  <si>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</si>
  <si>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</si>
  <si>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</si>
  <si>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</si>
  <si>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</si>
  <si>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</si>
  <si>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</si>
  <si>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</si>
  <si>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</si>
  <si>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</si>
  <si>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</si>
  <si>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</si>
  <si>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</si>
  <si>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</si>
  <si>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</si>
  <si>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</si>
  <si>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</si>
  <si>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</si>
  <si>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</si>
  <si>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</si>
  <si>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</si>
  <si>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</si>
  <si>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</si>
  <si>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</si>
  <si>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</si>
  <si>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</si>
  <si>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</si>
  <si>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</si>
  <si>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</si>
  <si>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</si>
  <si>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</si>
  <si>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</si>
  <si>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</si>
  <si>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</si>
  <si>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</si>
  <si>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</si>
  <si>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</si>
  <si>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</si>
  <si>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</si>
  <si>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</si>
  <si>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</si>
  <si>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</si>
  <si>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</si>
  <si>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</si>
  <si>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</si>
  <si>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</si>
  <si>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</si>
  <si>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</si>
  <si>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</si>
  <si>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</si>
  <si>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</si>
  <si>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</si>
  <si>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</si>
  <si>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</si>
  <si>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</si>
  <si>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</si>
  <si>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</si>
  <si>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</si>
  <si>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</si>
  <si>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</si>
  <si>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</si>
  <si>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</si>
  <si>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</si>
  <si>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</si>
  <si>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</si>
  <si>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</si>
  <si>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</si>
  <si>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</si>
  <si>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</si>
  <si>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</si>
  <si>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</si>
  <si>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</si>
  <si>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</si>
  <si>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</si>
  <si>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</si>
  <si>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</si>
  <si>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</si>
  <si>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</si>
  <si>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</si>
  <si>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</si>
  <si>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</si>
  <si>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</si>
  <si>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</si>
  <si>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</si>
  <si>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</si>
  <si>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</si>
  <si>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</si>
  <si>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</si>
  <si>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</si>
  <si>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</si>
  <si>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</si>
  <si>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</si>
  <si>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</si>
  <si>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</si>
  <si>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</si>
  <si>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</si>
  <si>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</si>
  <si>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</si>
  <si>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</si>
  <si>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</si>
  <si>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</si>
  <si>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</si>
  <si>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</si>
  <si>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</si>
  <si>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</si>
  <si>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</si>
  <si>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</si>
  <si>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</si>
  <si>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</si>
  <si>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</si>
  <si>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</si>
  <si>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</si>
  <si>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</si>
  <si>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</si>
  <si>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</si>
  <si>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</si>
  <si>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</si>
  <si>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</si>
  <si>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</si>
  <si>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</si>
  <si>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</si>
  <si>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</si>
  <si>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</si>
  <si>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</si>
  <si>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</si>
  <si>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</si>
  <si>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</si>
  <si>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</si>
  <si>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</si>
  <si>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</si>
  <si>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</si>
  <si>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</si>
  <si>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</si>
  <si>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</si>
  <si>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</si>
  <si>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</si>
  <si>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</si>
  <si>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</si>
  <si>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</si>
  <si>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</si>
  <si>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</si>
  <si>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</si>
  <si>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</si>
  <si>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</si>
  <si>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</si>
  <si>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</si>
  <si>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</si>
  <si>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</si>
  <si>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</si>
  <si>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</si>
  <si>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</si>
  <si>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</si>
  <si>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</si>
  <si>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</si>
  <si>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</si>
  <si>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</si>
  <si>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</si>
  <si>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</si>
  <si>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</si>
  <si>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</si>
  <si>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</si>
  <si>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</si>
  <si>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</si>
  <si>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</si>
  <si>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</si>
  <si>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</si>
  <si>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</si>
  <si>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</si>
  <si>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</si>
  <si>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</si>
  <si>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</si>
  <si>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</si>
  <si>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</si>
  <si>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</si>
  <si>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</si>
  <si>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</si>
  <si>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</si>
  <si>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</si>
  <si>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</si>
  <si>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</si>
  <si>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</si>
  <si>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</si>
  <si>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</si>
  <si>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</si>
  <si>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</si>
  <si>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</si>
  <si>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</si>
  <si>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</si>
  <si>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</si>
  <si>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</si>
  <si>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</si>
  <si>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</si>
  <si>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</si>
  <si>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</si>
  <si>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</si>
  <si>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</si>
  <si>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</si>
  <si>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</si>
  <si>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</si>
  <si>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</si>
  <si>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</si>
  <si>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</si>
  <si>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</si>
  <si>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</si>
  <si>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</si>
  <si>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</si>
  <si>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</si>
  <si>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</si>
  <si>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</si>
  <si>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</si>
  <si>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</si>
  <si>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</si>
  <si>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</si>
  <si>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</si>
  <si>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</si>
  <si>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</si>
  <si>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</si>
  <si>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</si>
  <si>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</si>
  <si>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</si>
  <si>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</si>
  <si>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</si>
  <si>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</si>
  <si>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</si>
  <si>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</si>
  <si>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</si>
  <si>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</si>
  <si>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</si>
  <si>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</si>
  <si>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</si>
  <si>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</si>
  <si>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</si>
  <si>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</si>
  <si>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</si>
  <si>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</si>
  <si>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</si>
  <si>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</si>
  <si>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</si>
  <si>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</si>
  <si>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</si>
  <si>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</si>
  <si>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</si>
  <si>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</si>
  <si>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</si>
  <si>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</si>
  <si>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</si>
  <si>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</si>
  <si>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</si>
  <si>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</si>
  <si>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</si>
  <si>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</si>
  <si>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</si>
  <si>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</si>
  <si>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</si>
  <si>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</si>
  <si>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</si>
  <si>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</si>
  <si>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</si>
  <si>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</si>
  <si>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</si>
  <si>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</si>
  <si>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</si>
  <si>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</si>
  <si>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</si>
  <si>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</si>
  <si>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</si>
  <si>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</si>
  <si>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</si>
  <si>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</si>
  <si>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</si>
  <si>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</si>
  <si>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</si>
  <si>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</si>
  <si>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</si>
  <si>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</si>
  <si>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</si>
  <si>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</si>
  <si>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</si>
  <si>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</si>
  <si>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</si>
  <si>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</si>
  <si>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</si>
  <si>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</si>
  <si>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</si>
  <si>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</si>
  <si>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</si>
  <si>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</si>
  <si>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</si>
  <si>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</si>
  <si>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</si>
  <si>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</si>
  <si>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</si>
  <si>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</si>
  <si>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</si>
  <si>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</si>
  <si>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</si>
  <si>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</si>
  <si>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</si>
  <si>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</si>
  <si>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</si>
  <si>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</si>
  <si>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</si>
  <si>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</si>
  <si>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</si>
  <si>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</si>
  <si>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</si>
  <si>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</si>
  <si>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</si>
  <si>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</si>
  <si>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</si>
  <si>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</si>
  <si>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</si>
  <si>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</si>
  <si>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</si>
  <si>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</si>
  <si>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</si>
  <si>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</si>
  <si>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</si>
  <si>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</si>
  <si>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</si>
  <si>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</si>
  <si>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</si>
  <si>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</si>
  <si>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</si>
  <si>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</si>
  <si>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</si>
  <si>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</si>
  <si>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</si>
  <si>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</si>
  <si>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</si>
  <si>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</si>
  <si>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</si>
  <si>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</si>
  <si>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</si>
  <si>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</si>
  <si>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</si>
  <si>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</si>
  <si>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</si>
  <si>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</si>
  <si>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</si>
  <si>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</si>
  <si>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</si>
  <si>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</si>
  <si>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</si>
  <si>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</si>
  <si>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</si>
  <si>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</si>
  <si>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</si>
  <si>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</si>
  <si>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</si>
  <si>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</si>
  <si>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</si>
  <si>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</si>
  <si>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</si>
  <si>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</si>
  <si>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</si>
  <si>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</si>
  <si>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</si>
  <si>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</si>
  <si>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</si>
  <si>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</si>
  <si>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</si>
  <si>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</si>
  <si>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</si>
  <si>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</si>
  <si>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</si>
  <si>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</si>
  <si>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</si>
  <si>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</si>
  <si>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</si>
  <si>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</si>
  <si>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</si>
  <si>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</si>
  <si>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</si>
  <si>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</si>
  <si>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</si>
  <si>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</si>
  <si>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</si>
  <si>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</si>
  <si>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</si>
  <si>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</si>
  <si>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</si>
  <si>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</si>
  <si>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</si>
  <si>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</si>
  <si>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</si>
  <si>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</si>
  <si>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</si>
  <si>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</si>
  <si>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</si>
  <si>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</si>
  <si>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</si>
  <si>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</si>
  <si>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</si>
  <si>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</si>
  <si>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</si>
  <si>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</si>
  <si>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</si>
  <si>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</si>
  <si>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</si>
  <si>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</si>
  <si>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</si>
  <si>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</si>
  <si>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</si>
  <si>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</si>
  <si>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</si>
  <si>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</si>
  <si>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</si>
  <si>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</si>
  <si>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</si>
  <si>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</si>
  <si>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</si>
  <si>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</si>
  <si>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</si>
  <si>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</si>
  <si>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</si>
  <si>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</si>
  <si>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</si>
  <si>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</si>
  <si>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</si>
  <si>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</si>
  <si>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</si>
  <si>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</si>
  <si>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</si>
  <si>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</si>
  <si>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</si>
  <si>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</si>
  <si>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</si>
  <si>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</si>
  <si>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</si>
  <si>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</si>
  <si>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</si>
  <si>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</si>
  <si>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</si>
  <si>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</si>
  <si>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</si>
  <si>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</si>
  <si>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</si>
  <si>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</si>
  <si>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</si>
  <si>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</si>
  <si>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</si>
  <si>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</si>
  <si>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</si>
  <si>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</si>
  <si>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</si>
  <si>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</si>
  <si>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</si>
  <si>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</si>
  <si>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</si>
  <si>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</si>
  <si>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</si>
  <si>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</si>
  <si>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</si>
  <si>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</si>
  <si>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</si>
  <si>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</si>
  <si>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</si>
  <si>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</si>
  <si>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</si>
  <si>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</si>
  <si>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</si>
  <si>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</si>
  <si>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</si>
  <si>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</si>
  <si>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</si>
  <si>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</si>
  <si>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</si>
  <si>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</si>
  <si>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</si>
  <si>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</si>
  <si>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</si>
  <si>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</si>
  <si>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</si>
  <si>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</si>
  <si>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</si>
  <si>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</si>
  <si>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</si>
  <si>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</si>
  <si>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</si>
  <si>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</si>
  <si>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</si>
  <si>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</si>
  <si>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</si>
  <si>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</si>
  <si>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</si>
  <si>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</si>
  <si>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</si>
  <si>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</si>
  <si>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</si>
  <si>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</si>
  <si>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</si>
  <si>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</si>
  <si>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</si>
  <si>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</si>
  <si>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</si>
  <si>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</si>
  <si>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</si>
  <si>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</si>
  <si>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</si>
  <si>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</si>
  <si>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</si>
  <si>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</si>
  <si>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</si>
  <si>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</si>
  <si>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</si>
  <si>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</si>
  <si>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</si>
  <si>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</si>
  <si>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</si>
  <si>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</si>
  <si>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</si>
  <si>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</si>
  <si>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</si>
  <si>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</si>
  <si>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</si>
  <si>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</si>
  <si>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</si>
  <si>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</si>
  <si>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</si>
  <si>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</si>
  <si>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</si>
  <si>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</si>
  <si>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</si>
  <si>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</si>
  <si>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</si>
  <si>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</si>
  <si>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</si>
  <si>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</si>
  <si>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</si>
  <si>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</si>
  <si>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</si>
  <si>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</si>
  <si>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</si>
  <si>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</si>
  <si>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</si>
  <si>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</si>
  <si>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</si>
  <si>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</si>
  <si>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</si>
  <si>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</si>
  <si>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</si>
  <si>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</si>
  <si>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</si>
  <si>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</si>
  <si>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</si>
  <si>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</si>
  <si>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</si>
  <si>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</si>
  <si>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</si>
  <si>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</si>
  <si>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</si>
  <si>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</si>
  <si>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</si>
  <si>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</si>
  <si>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</si>
  <si>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</si>
  <si>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</si>
  <si>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</si>
  <si>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</si>
  <si>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</si>
  <si>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</si>
  <si>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</si>
  <si>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</si>
  <si>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</si>
  <si>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</si>
  <si>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</si>
  <si>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</si>
  <si>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</si>
  <si>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</si>
  <si>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</si>
  <si>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</si>
  <si>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</si>
  <si>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</si>
  <si>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</si>
  <si>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</si>
  <si>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</si>
  <si>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</si>
  <si>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</si>
  <si>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</si>
  <si>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</si>
  <si>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</si>
  <si>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</si>
  <si>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</si>
  <si>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</si>
  <si>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</si>
  <si>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</si>
  <si>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</si>
  <si>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</si>
  <si>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</si>
  <si>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</si>
  <si>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</si>
  <si>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</si>
  <si>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</si>
  <si>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</si>
  <si>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</si>
  <si>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</si>
  <si>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</si>
  <si>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</si>
  <si>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</si>
  <si>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</si>
  <si>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</si>
  <si>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</si>
  <si>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</si>
  <si>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</si>
  <si>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</si>
  <si>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</si>
  <si>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</si>
  <si>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</si>
  <si>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</si>
  <si>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</si>
  <si>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</si>
  <si>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</si>
  <si>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</si>
  <si>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</si>
  <si>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</si>
  <si>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</si>
  <si>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</si>
  <si>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</si>
  <si>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</si>
  <si>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</si>
  <si>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</si>
  <si>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</si>
  <si>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</si>
  <si>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</si>
  <si>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</si>
  <si>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</si>
  <si>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</si>
  <si>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</si>
  <si>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</si>
  <si>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</si>
  <si>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</si>
  <si>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</si>
  <si>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</si>
  <si>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</si>
  <si>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</si>
  <si>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</si>
  <si>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</si>
  <si>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</si>
  <si>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</si>
  <si>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</si>
  <si>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</si>
  <si>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</si>
  <si>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</si>
  <si>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</si>
  <si>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</si>
  <si>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</si>
  <si>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</si>
  <si>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</si>
  <si>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</si>
  <si>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</si>
  <si>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</si>
  <si>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</si>
  <si>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</si>
  <si>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</si>
  <si>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</si>
  <si>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</si>
  <si>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</si>
  <si>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</si>
  <si>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</si>
  <si>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</si>
  <si>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</si>
  <si>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</si>
  <si>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</si>
  <si>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</si>
  <si>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</si>
  <si>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</si>
  <si>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</si>
  <si>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</si>
  <si>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</si>
  <si>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</si>
  <si>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</si>
  <si>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</si>
  <si>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</si>
  <si>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</si>
  <si>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</si>
  <si>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</si>
  <si>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</si>
  <si>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</si>
  <si>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</si>
  <si>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</si>
  <si>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</si>
  <si>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</si>
  <si>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</si>
  <si>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</si>
  <si>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</si>
  <si>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</si>
  <si>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</si>
  <si>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</si>
  <si>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</si>
  <si>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</si>
  <si>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</si>
  <si>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</si>
  <si>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</si>
  <si>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</si>
  <si>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</si>
  <si>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</si>
  <si>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</si>
  <si>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</si>
  <si>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</si>
  <si>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</si>
  <si>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</si>
  <si>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</si>
  <si>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</si>
  <si>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</si>
  <si>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</si>
  <si>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</si>
  <si>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</si>
  <si>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</si>
  <si>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</si>
  <si>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</si>
  <si>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</si>
  <si>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</si>
  <si>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</si>
  <si>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</si>
  <si>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</si>
  <si>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</si>
  <si>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</si>
  <si>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</si>
  <si>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</si>
  <si>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</si>
  <si>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</si>
  <si>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</si>
  <si>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</si>
  <si>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</si>
  <si>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</si>
  <si>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</si>
  <si>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</si>
  <si>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</si>
  <si>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</si>
  <si>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</si>
  <si>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</si>
  <si>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</si>
  <si>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</si>
  <si>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</si>
  <si>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</si>
  <si>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</si>
  <si>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</si>
  <si>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</si>
  <si>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</si>
  <si>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</si>
  <si>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</si>
  <si>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</si>
  <si>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</si>
  <si>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</si>
  <si>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</si>
  <si>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</si>
  <si>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</si>
  <si>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</si>
  <si>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</si>
  <si>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</si>
  <si>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</si>
  <si>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</si>
  <si>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</si>
  <si>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</si>
  <si>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</si>
  <si>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</si>
  <si>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</si>
  <si>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</si>
  <si>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</si>
  <si>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</si>
  <si>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</si>
  <si>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</si>
  <si>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</si>
  <si>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</si>
  <si>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</si>
  <si>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</si>
  <si>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</si>
  <si>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</si>
  <si>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</si>
  <si>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</si>
  <si>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</si>
  <si>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</si>
  <si>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 xml:space="preserve"> PCM-20250215-00000830 </t>
  </si>
  <si>
    <t>LTE site still down and  site located in aramco area access issue need special permission</t>
  </si>
  <si>
    <t>NO PCM</t>
  </si>
  <si>
    <t>access for site during apartment of owner and now door close as per haris access after 10 am</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</si>
  <si>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</si>
  <si>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</si>
  <si>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</si>
  <si>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</si>
  <si>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</si>
  <si>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</si>
  <si>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</si>
  <si>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</si>
  <si>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</si>
  <si>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</si>
  <si>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</si>
  <si>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</si>
  <si>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</si>
  <si>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PCM-20251122-00000441</t>
  </si>
  <si>
    <t>EM Team moved ETA: 15 min</t>
  </si>
  <si>
    <t>PCM-20251122-00000365</t>
  </si>
  <si>
    <t xml:space="preserve">ETA 60 MIN </t>
  </si>
  <si>
    <t>PCM-20251122-00000489</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</si>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</sst>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4" totalsRowShown="0" headerRowDxfId="48" dataDxfId="47" headerRowBorderDxfId="45" tableBorderDxfId="46" totalsRowBorderDxfId="44">
  <autoFilter ref="A1:L4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9" totalsRowShown="0" headerRowDxfId="31" dataDxfId="30" headerRowBorderDxfId="28" tableBorderDxfId="29">
  <autoFilter ref="A1:L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7" sqref="D7"/>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320.44945682870457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45983.397882754631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45983.397882754631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45983.397882754631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45983.397882754631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45983.397882754631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45983.397882754631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45983.397882754631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45983.397882754631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45983.397882754631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45983.397882754631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45983.397882754631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45983.397882754631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45983.397882754631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45983.397882754631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45983.397882754631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45983.397882754631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45983.397882754631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45983.397882754631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45983.397882754631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45983.397882754631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45983.397882754631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45983.397882754631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45983.397882754631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45983.397882754631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45983.397882754631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45983.397882754631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45983.397882754631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45983.397882754631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45983.397882754631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45983.397882754631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45983.397882754631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45983.397882754631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45983.397882754631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45983.397882754631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45983.397882754631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45983.397882754631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45983.397882754631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45983.397882754631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45983.397882754631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45983.397882754631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45983.397882754631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45983.397882754631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45983.397882754631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45983.397882754631</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45983.397882754631</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7653722F-361F-4D8A-AB4C-F48BD7082351}"/>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158.39804479166924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0.10390127314894926</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45983.397882754631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45983.397882754631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R2</v>
      </c>
      <c r="C7" s="18"/>
      <c r="D7" s="18" t="s">
        <v>25596</v>
      </c>
      <c r="E7" s="102"/>
      <c r="F7" s="103"/>
      <c r="G7" s="104">
        <f ca="1">IFERROR(NOW()-F7,"-")</f>
        <v>45983.397882754631</v>
      </c>
      <c r="H7" s="103"/>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45983.397882754631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45983.397882754631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45983.397882754631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45983.397882754631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45983.397882754631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45983.397882754631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45983.397882754631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45983.397882754631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45983.397882754631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45983.397882754631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45983.397882754631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45983.397882754631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45983.397882754631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45983.397882754631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45983.397882754631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45983.397882754631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45983.397882754631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45983.397882754631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45983.397882754631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45983.397882754631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45983.397882754631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45983.397882754631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45983.397882754631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45983.397882754631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45983.397882754631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45983.397882754631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45983.397882754631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45983.397882754631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45983.397882754631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45983.397882754631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45983.397882754631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45983.397882754631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45983.397882754631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45983.397882754631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45983.397882754631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45983.397882754631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45983.397882754631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45983.397882754631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45983.397882754631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45983.397882754631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45983.397882754631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45983.397882754631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45983.397882754631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45983.397882754631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45983.397882754631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45983.397882754631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45983.397882754631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45983.397882754631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45983.397882754631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45983.397882754631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45983.397882754631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45983.397882754631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45983.397882754631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45983.397882754631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45983.397882754631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45983.397882754631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45983.397882754631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45983.397882754631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45983.397882754631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45983.397882754631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45983.397882754631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45983.397882754631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45983.397882754631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45983.397882754631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45983.397882754631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45983.397882754631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45983.397882754631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45983.397882754631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45983.397882754631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45983.397882754631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45983.397882754631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45983.397882754631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45983.397882754631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45983.397882754631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45983.397882754631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45983.397882754631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45983.397882754631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45983.397882754631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45983.397882754631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45983.397882754631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45983.397882754631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45983.397882754631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45983.397882754631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45983.397882754631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45983.397882754631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45983.397882754631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45983.397882754631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45983.397882754631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45983.397882754631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45983.397882754631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45983.397882754631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45983.397882754631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45983.397882754631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45983.397882754631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45983.397882754631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45983.397882754631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45983.397882754631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45983.397882754631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45983.397882754631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45983.397882754631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45983.397882754631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45983.397882754631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45983.397882754631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45983.397882754631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45983.397882754631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45983.397882754631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45983.397882754631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45983.397882754631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45983.397882754631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45983.397882754631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45983.397882754631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45983.397882754631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45983.397882754631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45983.397882754631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45983.397882754631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45983.397882754631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45983.397882754631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45983.397882754631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45983.397882754631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45983.397882754631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45983.397882754631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45983.397882754631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45983.397882754631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45983.397882754631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45983.397882754631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45983.397882754631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45983.397882754631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45983.397882754631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45983.397882754631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45983.397882754631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45983.397882754631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45983.397882754631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45983.397882754631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45983.397882754631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45983.397882754631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45983.397882754631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45983.397882754631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45983.397882754631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45983.397882754631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45983.397882754631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45983.397882754631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45983.397882754631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45983.397882754631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45983.397882754631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45983.397882754631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45983.397882754631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45983.397882754631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45983.397882754631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45983.397882754631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45983.397882754631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45983.397882754631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45983.397882754631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45983.397882754631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45983.397882754631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45983.397882754631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45983.397882754631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45983.397882754631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45983.397882754631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45983.397882754631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45983.397882754631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45983.397882754631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45983.397882754631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45983.397882754631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45983.397882754631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45983.397882754631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45983.397882754631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45983.397882754631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45983.397882754631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45983.397882754631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45983.397882754631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45983.397882754631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45983.397882754631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45983.397882754631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45983.397882754631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45983.397882754631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45983.397882754631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45983.397882754631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45983.397882754631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45983.397882754631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45983.397882754631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45983.397882754631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45983.397882754631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45983.397882754631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45983.397882754631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45983.397882754631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45983.397882754631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45983.397882754631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45983.397882754631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45983.397882754631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45983.397882754631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45983.397882754631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45983.397882754631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45983.397882754631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45983.397882754631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45983.397882754631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45983.397882754631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45983.397882754631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45983.397882754631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45983.397882754631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45983.397882754631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45983.397882754631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45983.397882754631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45983.397882754631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45983.397882754631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45983.397882754631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45983.397882754631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45983.397882754631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45983.397882754631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45983.397882754631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45983.397882754631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45983.397882754631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45983.397882754631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45983.397882754631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45983.397882754631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45983.397882754631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45983.397882754631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45983.397882754631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45983.397882754631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45983.397882754631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45983.397882754631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45983.397882754631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45983.397882754631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45983.397882754631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45983.397882754631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45983.397882754631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45983.397882754631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45983.397882754631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45983.397882754631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45983.397882754631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45983.397882754631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45983.397882754631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45983.397882754631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45983.397882754631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45983.397882754631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45983.397882754631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45983.397882754631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45983.397882754631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45983.397882754631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45983.397882754631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45983.397882754631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45983.397882754631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45983.397882754631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45983.397882754631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45983.397882754631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45983.397882754631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45983.397882754631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45983.397882754631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45983.397882754631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45983.397882754631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45983.397882754631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45983.397882754631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45983.397882754631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45983.397882754631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45983.397882754631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45983.397882754631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45983.397882754631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45983.397882754631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45983.397882754631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45983.397882754631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45983.397882754631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45983.397882754631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45983.397882754631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45983.397882754631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45983.397882754631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45983.397882754631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45983.397882754631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45983.397882754631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45983.397882754631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45983.397882754631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45983.397882754631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45983.397882754631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45983.397882754631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45983.397882754631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45983.397882754631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45983.397882754631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45983.397882754631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45983.397882754631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45983.397882754631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45983.397882754631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45983.397882754631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45983.397882754631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45983.397882754631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45983.397882754631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45983.397882754631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45983.397882754631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45983.397882754631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45983.397882754631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45983.397882754631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45983.397882754631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45983.397882754631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45983.397882754631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45983.397882754631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45983.397882754631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45983.397882754631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45983.397882754631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45983.397882754631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45983.397882754631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45983.397882754631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45983.397882754631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45983.397882754631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45983.397882754631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45983.397882754631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45983.397882754631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45983.397882754631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45983.397882754631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45983.397882754631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45983.397882754631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45983.397882754631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45983.397882754631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45983.397882754631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45983.397882754631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45983.397882754631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45983.397882754631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45983.397882754631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45983.397882754631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45983.397882754631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45983.397882754631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45983.397882754631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45983.397882754631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45983.397882754631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45983.397882754631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45983.397882754631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45983.397882754631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45983.397882754631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45983.397882754631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45983.397882754631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45983.397882754631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45983.397882754631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45983.397882754631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45983.397882754631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45983.397882754631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45983.397882754631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45983.397882754631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45983.397882754631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45983.397882754631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45983.397882754631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45983.397882754631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45983.397882754631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45983.397882754631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45983.397882754631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45983.397882754631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45983.397882754631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45983.397882754631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45983.397882754631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45983.397882754631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45983.397882754631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45983.397882754631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45983.397882754631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45983.397882754631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45983.397882754631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45983.397882754631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45983.397882754631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45983.397882754631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45983.397882754631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45983.397882754631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45983.397882754631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45983.397882754631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45983.397882754631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45983.397882754631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45983.397882754631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45983.397882754631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45983.397882754631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45983.397882754631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45983.397882754631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45983.397882754631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45983.397882754631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45983.397882754631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45983.397882754631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45983.397882754631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45983.397882754631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45983.397882754631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45983.397882754631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45983.397882754631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45983.397882754631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45983.397882754631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45983.397882754631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45983.397882754631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45983.397882754631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45983.397882754631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45983.397882754631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45983.397882754631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45983.397882754631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45983.397882754631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45983.397882754631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45983.397882754631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45983.397882754631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45983.397882754631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45983.397882754631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45983.397882754631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45983.397882754631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45983.397882754631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45983.397882754631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45983.397882754631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45983.397882754631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45983.397882754631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45983.397882754631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45983.397882754631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45983.397882754631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45983.397882754631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45983.397882754631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45983.397882754631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45983.397882754631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45983.397882754631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45983.397882754631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45983.397882754631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45983.397882754631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45983.397882754631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45983.397882754631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45983.397882754631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45983.397882754631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45983.397882754631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45983.397882754631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45983.397882754631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45983.397882754631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45983.397882754631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45983.397882754631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45983.397882754631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45983.397882754631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45983.397882754631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45983.397882754631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45983.397882754631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45983.397882754631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45983.397882754631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45983.397882754631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45983.397882754631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45983.397882754631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45983.397882754631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45983.397882754631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45983.397882754631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45983.397882754631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45983.397882754631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45983.397882754631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45983.397882754631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45983.397882754631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45983.397882754631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45983.397882754631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45983.397882754631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45983.397882754631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45983.397882754631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45983.397882754631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45983.397882754631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45983.397882754631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45983.397882754631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45983.397882754631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45983.397882754631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45983.397882754631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45983.397882754631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45983.397882754631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45983.397882754631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45983.397882754631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45983.397882754631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45983.397882754631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45983.397882754631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45983.397882754631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45983.397882754631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45983.397882754631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45983.397882754631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45983.397882754631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45983.397882754631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45983.397882754631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45983.397882754631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45983.397882754631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45983.397882754631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45983.397882754631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45983.397882754631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45983.397882754631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45983.397882754631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45983.397882754631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45983.397882754631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45983.397882754631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45983.397882754631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45983.397882754631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45983.397882754631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45983.397882754631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45983.397882754631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45983.397882754631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45983.397882754631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45983.397882754631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45983.397882754631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45983.397882754631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45983.397882754631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45983.397882754631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45983.397882754631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45983.397882754631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45983.397882754631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45983.397882754631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45983.397882754631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45983.397882754631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45983.397882754631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45983.397882754631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45983.397882754631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45983.397882754631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45983.397882754631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45983.397882754631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45983.397882754631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45983.397882754631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45983.397882754631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45983.397882754631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45983.397882754631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45983.397882754631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45983.397882754631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45983.397882754631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45983.397882754631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45983.397882754631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45983.397882754631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45983.397882754631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45983.397882754631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45983.397882754631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45983.397882754631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45983.397882754631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45983.397882754631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45983.397882754631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45983.397882754631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45983.397882754631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45983.397882754631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45983.397882754631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45983.397882754631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45983.397882754631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45983.397882754631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45983.397882754631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45983.397882754631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45983.397882754631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45983.397882754631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45983.397882754631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45983.397882754631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45983.397882754631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45983.397882754631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45983.397882754631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45983.397882754631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45983.397882754631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45983.397882754631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45983.397882754631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45983.397882754631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45983.397882754631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45983.397882754631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45983.397882754631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45983.397882754631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45983.397882754631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45983.397882754631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45983.397882754631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45983.397882754631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45983.397882754631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45983.397882754631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45983.397882754631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45983.397882754631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45983.397882754631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45983.397882754631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45983.397882754631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45983.397882754631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45983.397882754631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45983.397882754631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45983.397882754631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45983.397882754631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45983.397882754631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45983.397882754631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45983.397882754631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45983.397882754631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45983.397882754631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45983.397882754631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45983.397882754631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45983.397882754631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45983.397882754631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45983.397882754631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45983.397882754631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45983.397882754631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45983.397882754631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45983.397882754631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45983.397882754631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45983.397882754631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45983.397882754631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45983.397882754631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45983.397882754631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45983.397882754631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45983.397882754631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45983.397882754631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45983.397882754631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45983.397882754631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45983.397882754631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45983.397882754631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45983.397882754631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45983.397882754631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45983.397882754631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45983.397882754631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45983.397882754631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45983.397882754631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45983.397882754631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45983.397882754631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45983.397882754631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45983.397882754631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45983.397882754631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45983.397882754631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45983.397882754631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45983.397882754631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45983.397882754631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45983.397882754631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45983.397882754631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45983.397882754631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45983.397882754631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45983.397882754631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45983.397882754631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45983.397882754631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45983.397882754631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45983.397882754631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45983.397882754631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45983.397882754631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45983.397882754631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45983.397882754631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45983.397882754631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45983.397882754631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45983.397882754631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45983.397882754631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45983.397882754631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45983.397882754631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45983.397882754631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45983.397882754631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45983.397882754631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45983.397882754631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45983.397882754631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45983.397882754631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45983.397882754631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45983.397882754631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45983.397882754631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45983.397882754631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45983.397882754631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45983.397882754631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45983.397882754631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45983.397882754631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45983.397882754631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45983.397882754631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45983.397882754631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45983.397882754631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45983.397882754631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45983.397882754631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45983.397882754631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45983.397882754631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45983.397882754631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45983.397882754631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45983.397882754631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45983.397882754631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45983.397882754631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45983.397882754631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45983.397882754631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45983.397882754631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45983.397882754631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45983.397882754631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45983.397882754631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45983.397882754631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45983.397882754631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45983.397882754631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45983.397882754631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45983.397882754631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45983.397882754631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45983.397882754631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45983.397882754631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45983.397882754631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45983.397882754631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45983.397882754631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45983.397882754631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45983.397882754631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45983.397882754631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45983.397882754631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45983.397882754631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45983.397882754631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45983.397882754631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45983.397882754631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45983.397882754631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45983.397882754631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45983.397882754631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45983.397882754631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45983.397882754631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45983.397882754631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45983.397882754631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45983.397882754631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45983.397882754631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45983.397882754631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45983.397882754631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45983.397882754631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45983.397882754631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45983.397882754631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45983.397882754631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45983.397882754631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45983.397882754631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45983.397882754631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45983.397882754631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45983.397882754631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45983.397882754631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45983.397882754631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45983.397882754631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45983.397882754631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45983.397882754631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45983.397882754631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45983.397882754631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45983.397882754631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45983.397882754631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45983.397882754631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45983.397882754631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45983.397882754631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45983.397882754631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45983.397882754631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45983.397882754631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45983.397882754631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45983.397882754631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45983.397882754631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45983.397882754631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45983.397882754631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45983.397882754631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45983.397882754631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45983.397882754631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45983.397882754631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45983.397882754631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45983.397882754631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45983.397882754631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45983.397882754631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45983.397882754631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45983.397882754631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45983.397882754631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45983.397882754631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45983.397882754631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45983.397882754631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45983.397882754631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45983.397882754631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45983.397882754631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45983.397882754631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45983.397882754631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45983.397882754631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45983.397882754631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45983.397882754631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45983.397882754631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45983.397882754631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45983.397882754631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45983.397882754631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45983.397882754631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45983.397882754631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45983.397882754631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45983.397882754631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45983.397882754631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45983.397882754631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45983.397882754631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45983.397882754631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45983.397882754631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45983.397882754631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45983.397882754631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45983.397882754631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45983.397882754631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45983.397882754631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45983.397882754631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45983.397882754631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45983.397882754631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45983.397882754631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45983.397882754631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45983.397882754631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45983.397882754631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45983.397882754631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45983.397882754631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45983.397882754631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45983.397882754631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45983.397882754631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45983.397882754631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45983.397882754631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45983.397882754631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45983.397882754631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45983.397882754631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45983.397882754631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45983.397882754631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45983.397882754631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45983.397882754631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45983.397882754631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45983.397882754631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45983.397882754631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45983.397882754631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45983.397882754631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45983.397882754631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45983.397882754631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45983.397882754631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45983.397882754631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45983.397882754631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45983.397882754631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45983.397882754631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45983.397882754631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45983.397882754631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45983.397882754631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45983.397882754631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45983.397882754631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45983.397882754631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45983.397882754631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45983.397882754631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45983.397882754631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45983.397882754631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45983.397882754631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45983.397882754631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45983.397882754631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45983.397882754631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45983.397882754631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45983.397882754631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45983.397882754631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45983.397882754631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45983.397882754631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45983.397882754631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45983.397882754631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45983.397882754631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45983.397882754631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45983.397882754631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45983.397882754631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45983.397882754631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45983.397882754631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45983.397882754631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45983.397882754631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45983.397882754631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45983.397882754631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45983.397882754631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45983.397882754631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45983.397882754631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45983.397882754631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45983.397882754631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45983.397882754631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45983.397882754631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45983.397882754631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45983.397882754631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45983.397882754631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45983.397882754631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45983.397882754631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45983.397882754631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45983.397882754631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45983.397882754631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45983.397882754631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45983.397882754631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45983.397882754631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45983.397882754631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45983.397882754631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45983.397882754631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45983.397882754631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45983.397882754631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45983.397882754631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45983.397882754631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45983.397882754631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45983.397882754631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45983.397882754631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45983.397882754631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45983.397882754631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45983.397882754631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45983.397882754631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45983.397882754631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45983.397882754631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45983.397882754631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45983.397882754631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45983.397882754631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45983.397882754631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45983.397882754631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45983.397882754631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45983.397882754631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45983.397882754631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45983.397882754631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45983.397882754631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45983.397882754631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45983.397882754631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45983.397882754631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45983.397882754631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45983.397882754631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45983.397882754631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45983.397882754631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45983.397882754631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45983.397882754631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45983.397882754631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45983.397882754631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45983.397882754631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45983.397882754631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45983.397882754631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45983.397882754631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45983.397882754631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45983.397882754631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45983.397882754631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45983.397882754631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45983.397882754631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45983.397882754631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45983.397882754631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45983.397882754631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45983.397882754631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45983.397882754631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45983.397882754631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45983.397882754631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45983.397882754631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45983.397882754631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45983.397882754631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45983.397882754631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45983.397882754631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45983.397882754631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45983.397882754631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45983.397882754631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45983.397882754631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45983.397882754631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45983.397882754631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45983.397882754631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45983.397882754631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45983.397882754631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45983.397882754631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45983.397882754631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45983.397882754631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45983.397882754631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45983.397882754631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45983.397882754631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45983.397882754631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45983.397882754631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45983.397882754631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45983.397882754631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45983.397882754631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45983.397882754631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45983.397882754631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45983.397882754631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45983.397882754631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45983.397882754631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45983.397882754631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45983.397882754631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45983.397882754631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45983.397882754631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45983.397882754631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45983.397882754631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45983.397882754631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45983.397882754631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45983.397882754631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45983.397882754631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45983.397882754631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45983.397882754631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45983.397882754631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45983.397882754631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45983.397882754631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45983.397882754631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45983.397882754631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45983.397882754631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45983.397882754631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45983.397882754631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45983.397882754631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45983.397882754631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45983.397882754631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45983.397882754631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45983.397882754631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45983.397882754631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45983.397882754631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45983.397882754631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45983.397882754631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45983.397882754631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45983.397882754631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45983.397882754631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45983.397882754631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45983.397882754631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45983.397882754631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45983.397882754631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45983.397882754631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45983.397882754631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45983.397882754631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45983.397882754631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45983.397882754631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45983.397882754631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45983.397882754631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45983.397882754631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45983.397882754631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45983.397882754631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45983.397882754631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45983.397882754631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45983.397882754631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45983.397882754631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45983.397882754631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45983.397882754631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45983.397882754631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45983.397882754631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45983.397882754631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45983.397882754631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45983.397882754631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45983.397882754631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45983.397882754631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45983.397882754631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45983.397882754631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45983.397882754631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45983.397882754631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45983.397882754631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45983.397882754631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45983.397882754631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45983.397882754631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45983.397882754631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45983.397882754631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45983.397882754631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45983.397882754631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45983.397882754631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45983.397882754631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45983.397882754631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45983.397882754631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45983.397882754631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45983.397882754631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45983.397882754631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45983.397882754631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45983.397882754631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45983.397882754631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45983.397882754631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45983.397882754631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45983.397882754631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45983.397882754631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45983.397882754631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45983.397882754631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45983.397882754631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45983.397882754631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45983.397882754631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45983.397882754631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45983.397882754631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45983.397882754631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45983.397882754631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45983.397882754631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45983.397882754631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45983.397882754631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45983.397882754631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45983.397882754631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45983.397882754631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45983.397882754631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45983.397882754631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45983.397882754631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45983.397882754631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45983.397882754631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45983.397882754631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45983.397882754631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45983.397882754631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45983.397882754631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45983.397882754631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45983.397882754631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45983.397882754631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45983.397882754631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45983.397882754631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45983.397882754631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45983.397882754631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45983.397882754631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45983.397882754631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45983.397882754631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45983.397882754631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45983.397882754631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45983.397882754631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45983.397882754631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45983.397882754631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45983.397882754631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45983.397882754631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45983.397882754631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45983.397882754631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45983.397882754631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45983.397882754631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45983.397882754631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45983.397882754631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45983.397882754631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45983.397882754631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45983.397882754631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45983.397882754631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45983.397882754631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45983.397882754631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45983.397882754631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45983.397882754631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45983.397882754631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45983.397882754631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45983.397882754631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45983.397882754631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45983.397882754631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45983.397882754631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45983.397882754631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45983.397882754631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45983.397882754631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45983.397882754631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45983.397882754631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45983.397882754631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45983.397882754631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45983.397882754631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45983.397882754631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45983.397882754631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45983.397882754631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45983.397882754631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45983.397882754631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45983.397882754631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45983.397882754631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45983.397882754631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45983.397882754631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45983.397882754631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45983.397882754631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45983.397882754631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45983.397882754631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45983.397882754631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45983.397882754631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45983.397882754631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45983.397882754631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45983.397882754631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45983.397882754631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45983.397882754631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45983.397882754631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45983.397882754631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45983.397882754631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45983.397882754631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45983.397882754631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45983.397882754631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45983.397882754631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45983.397882754631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45983.397882754631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45983.397882754631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45983.397882754631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45983.397882754631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45983.397882754631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45983.397882754631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45983.397882754631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45983.397882754631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45983.397882754631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45983.397882754631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45983.397882754631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45983.397882754631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45983.397882754631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45983.397882754631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45983.397882754631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45983.397882754631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45983.397882754631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45983.397882754631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45983.397882754631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45983.397882754631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45983.397882754631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45983.397882754631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45983.397882754631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45983.397882754631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45983.397882754631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45983.397882754631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45983.397882754631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45983.397882754631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45983.397882754631</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4"/>
  <sheetViews>
    <sheetView tabSelected="1" workbookViewId="0">
      <selection activeCell="F12" sqref="F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279.91716516203451</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29370</v>
      </c>
      <c r="E3" s="94" t="s">
        <v>39100</v>
      </c>
      <c r="F3" s="95"/>
      <c r="G3" s="96">
        <f t="shared" ref="G3:G14" ca="1" si="0">IFERROR(NOW()-F3,"")</f>
        <v>45983.397882754631</v>
      </c>
      <c r="H3" s="95">
        <v>45983.324664351851</v>
      </c>
      <c r="I3" s="113" t="str">
        <f>IFERROR(VLOOKUP(D3,DB!A:F,6,0),"")</f>
        <v>SCECO</v>
      </c>
      <c r="J3" s="113" t="str">
        <f>IFERROR(VLOOKUP(D3,DB!A:G,7,0),"")</f>
        <v>Good</v>
      </c>
      <c r="K3" s="97" t="s">
        <v>39110</v>
      </c>
      <c r="L3" s="91" t="str">
        <f>IFERROR(VLOOKUP(D3,DB!A:I,9,0),"")</f>
        <v>Latis</v>
      </c>
    </row>
    <row r="4" spans="1:16" ht="15" customHeight="1">
      <c r="A4" s="113" t="s">
        <v>39109</v>
      </c>
      <c r="B4" s="113" t="str">
        <f>IFERROR(VLOOKUP(D4,DB!A:K,11,0),"")</f>
        <v>R4</v>
      </c>
      <c r="C4" s="93">
        <v>1</v>
      </c>
      <c r="D4" s="91" t="s">
        <v>38899</v>
      </c>
      <c r="E4" s="94" t="s">
        <v>39021</v>
      </c>
      <c r="F4" s="95"/>
      <c r="G4" s="96">
        <f t="shared" ca="1" si="0"/>
        <v>45983.397882754631</v>
      </c>
      <c r="H4" s="95">
        <v>45983.358854166669</v>
      </c>
      <c r="I4" s="113" t="str">
        <f>IFERROR(VLOOKUP(D4,DB!A:F,6,0),"")</f>
        <v>SCECO</v>
      </c>
      <c r="J4" s="113" t="str">
        <f>IFERROR(VLOOKUP(D4,DB!A:G,7,0),"")</f>
        <v>No BB Shifted</v>
      </c>
      <c r="K4" s="97" t="s">
        <v>39111</v>
      </c>
      <c r="L4" s="91" t="str">
        <f>IFERROR(VLOOKUP(D4,DB!A:I,9,0),"")</f>
        <v>Latis</v>
      </c>
    </row>
    <row r="5" spans="1:16" ht="15" customHeight="1">
      <c r="A5" s="113" t="s">
        <v>39109</v>
      </c>
      <c r="B5" s="113" t="str">
        <f>IFERROR(VLOOKUP(D5,DB!A:K,11,0),"")</f>
        <v>R4</v>
      </c>
      <c r="C5" s="93">
        <v>2</v>
      </c>
      <c r="D5" s="91" t="s">
        <v>36410</v>
      </c>
      <c r="E5" s="94" t="s">
        <v>39021</v>
      </c>
      <c r="F5" s="95"/>
      <c r="G5" s="96">
        <f t="shared" ca="1" si="0"/>
        <v>45983.397882754631</v>
      </c>
      <c r="H5" s="95">
        <v>45983.365069444444</v>
      </c>
      <c r="I5" s="113" t="str">
        <f>IFERROR(VLOOKUP(D5,DB!A:F,6,0),"")</f>
        <v>SCECO</v>
      </c>
      <c r="J5" s="113" t="str">
        <f>IFERROR(VLOOKUP(D5,DB!A:G,7,0),"")</f>
        <v>Vandalized</v>
      </c>
      <c r="K5" s="97" t="s">
        <v>39111</v>
      </c>
      <c r="L5" s="91" t="str">
        <f>IFERROR(VLOOKUP(D5,DB!A:I,9,0),"")</f>
        <v>Latis</v>
      </c>
    </row>
    <row r="6" spans="1:16" ht="15" customHeight="1">
      <c r="A6" s="113"/>
      <c r="B6" s="113" t="str">
        <f>IFERROR(VLOOKUP(D6,DB!A:K,11,0),"")</f>
        <v/>
      </c>
      <c r="C6" s="93"/>
      <c r="D6" s="91"/>
      <c r="E6" s="94"/>
      <c r="F6" s="95"/>
      <c r="G6" s="96">
        <f t="shared" ca="1" si="0"/>
        <v>45983.397882754631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45983.397882754631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45983.397882754631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45983.397882754631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45983.397882754631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45983.397882754631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45983.397882754631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45983.397882754631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45983.397882754631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1">IFERROR(NOW()-F15,"")</f>
        <v>45983.397882754631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45983.397882754631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45983.397882754631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45983.397882754631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45983.397882754631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45983.397882754631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45983.397882754631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45983.397882754631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45983.397882754631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45983.397882754631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45983.397882754631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45983.397882754631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45983.397882754631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45983.397882754631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45983.397882754631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45983.397882754631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45983.397882754631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45983.397882754631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45983.397882754631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45983.397882754631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45983.397882754631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45983.397882754631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45983.397882754631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45983.397882754631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45983.397882754631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45983.397882754631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45983.397882754631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45983.397882754631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45983.397882754631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45983.397882754631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45983.397882754631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45983.397882754631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45983.397882754631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45983.397882754631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45983.397882754631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45983.397882754631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45983.397882754631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45983.397882754631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45983.397882754631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45983.397882754631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45983.397882754631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45983.397882754631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45983.397882754631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45983.397882754631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45983.397882754631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45983.397882754631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45983.397882754631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45983.397882754631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45983.397882754631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45983.397882754631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45983.397882754631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45983.397882754631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45983.397882754631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45983.397882754631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45983.397882754631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45983.397882754631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45983.397882754631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45983.397882754631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45983.397882754631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45983.397882754631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45983.397882754631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45983.397882754631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45983.397882754631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45983.397882754631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2">IFERROR(NOW()-F79,"")</f>
        <v>45983.397882754631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45983.397882754631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45983.397882754631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45983.397882754631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45983.397882754631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45983.397882754631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45983.397882754631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45983.397882754631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45983.397882754631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45983.397882754631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45983.397882754631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45983.397882754631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45983.397882754631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45983.397882754631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45983.397882754631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45983.397882754631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45983.397882754631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45983.397882754631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45983.397882754631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45983.397882754631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45983.397882754631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45983.397882754631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45983.397882754631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45983.397882754631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45983.397882754631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45983.397882754631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45983.397882754631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45983.397882754631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45983.397882754631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45983.397882754631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45983.397882754631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45983.397882754631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45983.397882754631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45983.397882754631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45983.397882754631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45983.397882754631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45983.397882754631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45983.397882754631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45983.397882754631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45983.397882754631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45983.397882754631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45983.397882754631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45983.397882754631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45983.397882754631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45983.397882754631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45983.397882754631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45983.397882754631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45983.397882754631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45983.397882754631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45983.397882754631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45983.397882754631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45983.397882754631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45983.397882754631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45983.397882754631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45983.397882754631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45983.397882754631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45983.397882754631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45983.397882754631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45983.397882754631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45983.397882754631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45983.397882754631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45983.397882754631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45983.397882754631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45983.397882754631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3">IFERROR(NOW()-F143,"")</f>
        <v>45983.397882754631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45983.397882754631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45983.397882754631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45983.397882754631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45983.397882754631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45983.397882754631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45983.397882754631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45983.397882754631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45983.397882754631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45983.397882754631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45983.397882754631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45983.397882754631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45983.397882754631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45983.397882754631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45983.397882754631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45983.397882754631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45983.397882754631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45983.397882754631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45983.397882754631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45983.397882754631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45983.397882754631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45983.397882754631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45983.397882754631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45983.397882754631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45983.397882754631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45983.397882754631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45983.397882754631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45983.397882754631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45983.397882754631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45983.397882754631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45983.397882754631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45983.397882754631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45983.397882754631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45983.397882754631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45983.397882754631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45983.397882754631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45983.397882754631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45983.397882754631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45983.397882754631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45983.397882754631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45983.397882754631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45983.397882754631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45983.397882754631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45983.397882754631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45983.397882754631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45983.397882754631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45983.397882754631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45983.397882754631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45983.397882754631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45983.397882754631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45983.397882754631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45983.397882754631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45983.397882754631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45983.397882754631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45983.397882754631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45983.397882754631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45983.397882754631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45983.397882754631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45983.397882754631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45983.397882754631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45983.397882754631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45983.397882754631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45983.397882754631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45983.397882754631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4">IFERROR(NOW()-F207,"")</f>
        <v>45983.397882754631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45983.397882754631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45983.397882754631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45983.397882754631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45983.397882754631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45983.397882754631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45983.397882754631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45983.397882754631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45983.397882754631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45983.397882754631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45983.397882754631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45983.397882754631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45983.397882754631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45983.397882754631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45983.397882754631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45983.397882754631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45983.397882754631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45983.397882754631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45983.397882754631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45983.397882754631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45983.397882754631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45983.397882754631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45983.397882754631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45983.397882754631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45983.397882754631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45983.397882754631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45983.397882754631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45983.397882754631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45983.397882754631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45983.397882754631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45983.397882754631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45983.397882754631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45983.397882754631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45983.397882754631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45983.397882754631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45983.397882754631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45983.397882754631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45983.397882754631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45983.397882754631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45983.397882754631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45983.397882754631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45983.397882754631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45983.397882754631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45983.397882754631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45983.397882754631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45983.397882754631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45983.397882754631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45983.397882754631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45983.397882754631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45983.397882754631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45983.397882754631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45983.397882754631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45983.397882754631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45983.397882754631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45983.397882754631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45983.397882754631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45983.397882754631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45983.397882754631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45983.397882754631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45983.397882754631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45983.397882754631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45983.397882754631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45983.397882754631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45983.397882754631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5">IFERROR(NOW()-F271,"")</f>
        <v>45983.397882754631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45983.397882754631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45983.397882754631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45983.397882754631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45983.397882754631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45983.397882754631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45983.397882754631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45983.397882754631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45983.397882754631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45983.397882754631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45983.397882754631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45983.397882754631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45983.397882754631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45983.397882754631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45983.397882754631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45983.397882754631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45983.397882754631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45983.397882754631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45983.397882754631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45983.397882754631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45983.397882754631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45983.397882754631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45983.397882754631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45983.397882754631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45983.397882754631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45983.397882754631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45983.397882754631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45983.397882754631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45983.397882754631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45983.397882754631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45983.397882754631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45983.397882754631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45983.397882754631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45983.397882754631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45983.397882754631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45983.397882754631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45983.397882754631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45983.397882754631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45983.397882754631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45983.397882754631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45983.397882754631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45983.397882754631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45983.397882754631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45983.397882754631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45983.397882754631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45983.397882754631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45983.397882754631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45983.397882754631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45983.397882754631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45983.397882754631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45983.397882754631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45983.397882754631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45983.397882754631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45983.397882754631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45983.397882754631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45983.397882754631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45983.397882754631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45983.397882754631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45983.397882754631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45983.397882754631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45983.397882754631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45983.397882754631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45983.397882754631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45983.397882754631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98" ca="1" si="6">IFERROR(NOW()-F335,"")</f>
        <v>45983.397882754631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45983.397882754631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45983.397882754631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45983.397882754631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45983.397882754631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45983.397882754631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45983.397882754631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45983.397882754631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45983.397882754631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45983.397882754631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45983.397882754631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45983.397882754631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45983.397882754631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45983.397882754631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45983.397882754631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45983.397882754631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45983.397882754631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45983.397882754631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45983.397882754631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45983.397882754631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45983.397882754631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45983.397882754631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45983.397882754631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45983.397882754631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45983.397882754631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45983.397882754631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45983.397882754631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45983.397882754631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45983.397882754631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45983.397882754631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45983.397882754631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45983.397882754631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45983.397882754631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45983.397882754631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45983.397882754631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45983.397882754631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45983.397882754631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45983.397882754631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45983.397882754631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45983.397882754631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45983.397882754631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45983.397882754631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45983.397882754631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45983.397882754631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45983.397882754631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45983.397882754631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45983.397882754631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45983.397882754631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45983.397882754631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45983.397882754631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45983.397882754631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45983.397882754631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45983.397882754631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45983.397882754631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45983.397882754631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45983.397882754631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45983.397882754631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45983.397882754631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45983.397882754631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45983.397882754631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45983.397882754631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45983.397882754631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45983.397882754631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45983.397882754631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ref="G399:G444" ca="1" si="7">IFERROR(NOW()-F399,"")</f>
        <v>45983.397882754631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45983.397882754631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45983.397882754631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45983.397882754631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45983.397882754631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45983.397882754631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45983.397882754631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45983.397882754631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45983.397882754631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45983.397882754631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45983.397882754631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45983.397882754631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45983.397882754631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45983.397882754631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45983.397882754631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45983.397882754631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45983.397882754631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45983.397882754631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45983.397882754631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45983.397882754631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45983.397882754631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45983.397882754631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45983.397882754631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45983.397882754631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45983.397882754631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45983.397882754631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45983.397882754631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45983.397882754631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45983.397882754631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45983.397882754631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45983.397882754631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45983.397882754631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45983.397882754631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45983.397882754631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45983.397882754631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45983.397882754631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45983.397882754631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45983.397882754631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45983.397882754631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45983.397882754631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45983.397882754631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45983.397882754631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45983.397882754631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45983.397882754631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45983.397882754631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45983.397882754631</v>
      </c>
      <c r="H444" s="95"/>
      <c r="I444" s="113" t="str">
        <f>IFERROR(VLOOKUP(D444,DB!A:F,6,0),"")</f>
        <v/>
      </c>
      <c r="J444" s="113" t="str">
        <f>IFERROR(VLOOKUP(D444,DB!A:G,7,0),"")</f>
        <v/>
      </c>
      <c r="K444" s="97"/>
      <c r="L444" s="91" t="str">
        <f>IFERROR(VLOOKUP(D444,DB!A:I,9,0),"")</f>
        <v/>
      </c>
    </row>
  </sheetData>
  <dataValidations count="2">
    <dataValidation allowBlank="1" showInputMessage="1" showErrorMessage="1" sqref="E1" xr:uid="{A4F81451-56CC-4543-9497-104C4E44EE4B}"/>
    <dataValidation type="list" allowBlank="1" showInputMessage="1" showErrorMessage="1" sqref="E2:E4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1"/>
  <sheetViews>
    <sheetView topLeftCell="C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91.565822569442389</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57.209005439814064</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34.736771643518296</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5.8830795138928806</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2.0245841435171315</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0.62932951388938818</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31132</v>
      </c>
      <c r="E8" s="109" t="s">
        <v>39021</v>
      </c>
      <c r="F8" s="128">
        <v>45983.361550925925</v>
      </c>
      <c r="G8" s="111">
        <f ca="1">IFERROR(NOW()-F8,"")</f>
        <v>3.6331828705442604E-2</v>
      </c>
      <c r="H8" s="128">
        <v>45983.352013888885</v>
      </c>
      <c r="I8" s="109" t="str">
        <f>IFERROR(VLOOKUP(D8,DB!A:F,6,0),"")</f>
        <v>SCECO</v>
      </c>
      <c r="J8" s="109" t="str">
        <f>IFERROR(VLOOKUP(D8,DB!A:G,7,0),"")</f>
        <v>Dead</v>
      </c>
      <c r="K8" s="109" t="s">
        <v>39125</v>
      </c>
      <c r="L8" s="109" t="str">
        <f>IFERROR(VLOOKUP(D8,DB!A:I,9,0),"")</f>
        <v>Latis</v>
      </c>
    </row>
    <row r="9" spans="1:13">
      <c r="A9" s="109"/>
      <c r="B9" s="109" t="str">
        <f>IFERROR(VLOOKUP(D9,DB!A:K,11,0),"")</f>
        <v/>
      </c>
      <c r="C9" s="109"/>
      <c r="D9"/>
      <c r="E9" s="109"/>
      <c r="F9" s="109"/>
      <c r="G9" s="111">
        <f ca="1">IFERROR(NOW()-F9,"")</f>
        <v>45983.397882754631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45983.397882754631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45983.397882754631</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45983.397882754631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45983.397882754631</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45983.397882754631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45983.397882754631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45983.397882754631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45983.397882754631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45983.397882754631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45983.397882754631</v>
      </c>
      <c r="H19" s="109"/>
      <c r="I19" s="109" t="str">
        <f>IFERROR(VLOOKUP(D19,DB!A:F,6,0),"")</f>
        <v/>
      </c>
      <c r="J19" s="109" t="str">
        <f>IFERROR(VLOOKUP(D19,DB!A:G,7,0),"")</f>
        <v/>
      </c>
      <c r="K19" s="109"/>
      <c r="L19" s="109" t="str">
        <f>IFERROR(VLOOKUP(D19,DB!A:I,9,0),"")</f>
        <v/>
      </c>
    </row>
    <row r="20" spans="1:12">
      <c r="A20" s="109"/>
      <c r="B20" s="109" t="str">
        <f>IFERROR(VLOOKUP(D20,DB!A:K,11,0),"")</f>
        <v/>
      </c>
      <c r="C20" s="109"/>
      <c r="D20"/>
      <c r="E20" s="109"/>
      <c r="F20" s="109"/>
      <c r="G20" s="111">
        <f ca="1">IFERROR(NOW()-F20,"")</f>
        <v>45983.397882754631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45983.397882754631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45983.397882754631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45983.397882754631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45983.397882754631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45983.397882754631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45983.397882754631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45983.397882754631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45983.397882754631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45983.397882754631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45983.397882754631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45983.397882754631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45983.397882754631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45983.397882754631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45983.397882754631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45983.397882754631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45983.397882754631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45983.397882754631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45983.397882754631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45983.397882754631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45983.397882754631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45983.397882754631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45983.397882754631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45983.397882754631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45983.397882754631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45983.397882754631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45983.397882754631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45983.397882754631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45983.397882754631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45983.397882754631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45983.397882754631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45983.397882754631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45983.397882754631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45983.397882754631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45983.397882754631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45983.397882754631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45983.397882754631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45983.397882754631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45983.397882754631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45983.397882754631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45983.397882754631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45983.397882754631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45983.397882754631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45983.397882754631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45983.397882754631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45983.397882754631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45983.397882754631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45983.397882754631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45983.397882754631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45983.397882754631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45983.397882754631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45983.397882754631</v>
      </c>
      <c r="H71" s="109"/>
      <c r="I71" s="109" t="str">
        <f>IFERROR(VLOOKUP(D71,DB!A:F,6,0),"")</f>
        <v/>
      </c>
      <c r="J71" s="109" t="str">
        <f>IFERROR(VLOOKUP(D71,DB!A:G,7,0),"")</f>
        <v/>
      </c>
      <c r="K71" s="109"/>
      <c r="L71" s="109" t="str">
        <f>IFERROR(VLOOKUP(D71,DB!A:I,9,0),"")</f>
        <v/>
      </c>
    </row>
    <row r="72" spans="1:12">
      <c r="A72" s="131"/>
      <c r="B72" s="131" t="str">
        <f>IFERROR(VLOOKUP(D72,DB!A:K,11,0),"")</f>
        <v/>
      </c>
      <c r="C72" s="131"/>
      <c r="D72" s="131"/>
      <c r="E72" s="131"/>
      <c r="F72" s="132"/>
      <c r="G72" s="111">
        <f ca="1">IFERROR(NOW()-F72,"")</f>
        <v>45983.397882754631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45983.397882754631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45983.397882754631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45983.397882754631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45983.397882754631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45983.397882754631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45983.397882754631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45983.397882754631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45983.397882754631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45983.397882754631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45983.397882754631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45983.397882754631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45983.397882754631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45983.397882754631</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45983.397882754631</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45983.397882754631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45983.397882754631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45983.397882754631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45983.397882754631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45983.397882754631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45983.397882754631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45983.397882754631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45983.397882754631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45983.397882754631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45983.397882754631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45983.397882754631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45983.397882754631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45983.397882754631</v>
      </c>
      <c r="H99" s="132"/>
      <c r="I99" s="131" t="str">
        <f>IFERROR(VLOOKUP(D99,DB!A:F,6,0),"")</f>
        <v/>
      </c>
      <c r="J99" s="131" t="str">
        <f>IFERROR(VLOOKUP(D99,DB!A:G,7,0),"")</f>
        <v/>
      </c>
      <c r="K99" s="131"/>
      <c r="L99" s="131" t="str">
        <f>IFERROR(VLOOKUP(D99,DB!A:I,9,0),"")</f>
        <v/>
      </c>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sheetData>
  <dataValidations count="2">
    <dataValidation allowBlank="1" showInputMessage="1" showErrorMessage="1" sqref="E1" xr:uid="{920C6338-E771-4DAE-8C89-92A9093EA4DE}"/>
    <dataValidation type="list" allowBlank="1" showInputMessage="1" showErrorMessage="1" sqref="E2:E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34850</v>
      </c>
      <c r="E2" s="109" t="s">
        <v>39021</v>
      </c>
      <c r="F2" s="121">
        <v>45983.312881944446</v>
      </c>
      <c r="G2" s="104">
        <f t="shared" ref="G2:G21" ca="1" si="0">IFERROR(NOW()-F2,"-")</f>
        <v>8.5000810184283182E-2</v>
      </c>
      <c r="H2" s="121">
        <v>45983.312824074077</v>
      </c>
      <c r="I2" s="119" t="str">
        <f>IFERROR(VLOOKUP(D2,DB!A:F,6,0),"")</f>
        <v>SCECO</v>
      </c>
      <c r="J2" s="119" t="str">
        <f>IFERROR(VLOOKUP(D2,DB!A:G,7,0),"")</f>
        <v>In progress</v>
      </c>
      <c r="K2" s="122" t="s">
        <v>39127</v>
      </c>
      <c r="L2" s="123" t="str">
        <f>IFERROR(VLOOKUP(D2,DB!A:I,9,0),"")</f>
        <v>Latis</v>
      </c>
    </row>
    <row r="3" spans="1:16382" ht="31.5" customHeight="1">
      <c r="A3" s="118" t="s">
        <v>39128</v>
      </c>
      <c r="B3" s="119" t="str">
        <f>IFERROR(VLOOKUP(D3,DB!A:K,11,0),"")</f>
        <v>R6</v>
      </c>
      <c r="C3" s="120">
        <v>2</v>
      </c>
      <c r="D3" s="119" t="s">
        <v>30989</v>
      </c>
      <c r="E3" s="109" t="s">
        <v>39021</v>
      </c>
      <c r="F3" s="121">
        <v>45983.378240740742</v>
      </c>
      <c r="G3" s="104">
        <f t="shared" ca="1" si="0"/>
        <v>1.9642013889097143E-2</v>
      </c>
      <c r="H3" s="121">
        <v>45983.368923611109</v>
      </c>
      <c r="I3" s="119" t="str">
        <f>IFERROR(VLOOKUP(D3,DB!A:F,6,0),"")</f>
        <v>SCECO</v>
      </c>
      <c r="J3" s="119" t="str">
        <f>IFERROR(VLOOKUP(D3,DB!A:G,7,0),"")</f>
        <v>Vandalized</v>
      </c>
      <c r="K3" s="122" t="s">
        <v>39129</v>
      </c>
      <c r="L3" s="123" t="str">
        <f>IFERROR(VLOOKUP(D3,DB!A:I,9,0),"")</f>
        <v>Latis</v>
      </c>
    </row>
    <row r="4" spans="1:16382" ht="31.5" customHeight="1">
      <c r="A4" s="118"/>
      <c r="B4" s="119" t="str">
        <f>IFERROR(VLOOKUP(D4,DB!A:K,11,0),"")</f>
        <v/>
      </c>
      <c r="C4" s="120"/>
      <c r="D4" s="119"/>
      <c r="E4" s="109"/>
      <c r="F4" s="121"/>
      <c r="G4" s="104">
        <f t="shared" ca="1" si="0"/>
        <v>45983.397882754631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45983.397882754631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45983.397882754631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45983.397882754631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45983.397882754631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45983.397882754631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45983.397882754631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45983.397882754631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45983.397882754631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45983.397882754631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45983.397882754631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45983.397882754631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45983.397882754631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45983.397882754631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45983.397882754631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45983.397882754631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45983.397882754631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45983.397882754631</v>
      </c>
      <c r="H21" s="121"/>
      <c r="I21" s="119" t="str">
        <f>IFERROR(VLOOKUP(D21,DB!A:F,6,0),"")</f>
        <v/>
      </c>
      <c r="J21" s="119" t="str">
        <f>IFERROR(VLOOKUP(D21,DB!A:G,7,0),"")</f>
        <v/>
      </c>
      <c r="K21" s="122"/>
      <c r="L21" s="123"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2025-11-22T06:33:10Z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