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99" documentId="13_ncr:1_{F6CB121F-512D-4AA6-A0C1-0FB36C537598}" xr6:coauthVersionLast="47" xr6:coauthVersionMax="47" xr10:uidLastSave="{86BBD7AA-B37C-4A01-BFCB-0F659732F472}"/>
  <bookViews>
    <workbookView xWindow="-109" yWindow="-109" windowWidth="26301" windowHeight="14169" firstSheet="3"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 l="1"/>
  <c r="B4" i="4"/>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<sst xmlns="http://schemas.openxmlformats.org/spreadsheetml/2006/main" count="180281" uniqueCount="39124">
  <si>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</si>
  <si>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</si>
  <si>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</si>
  <si>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</si>
  <si>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</si>
  <si>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</si>
  <si>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</si>
  <si>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</si>
  <si>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</si>
  <si>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</si>
  <si>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</si>
  <si>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</si>
  <si>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</si>
  <si>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</si>
  <si>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</si>
  <si>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</si>
  <si>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</si>
  <si>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</si>
  <si>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</si>
  <si>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</si>
  <si>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</si>
  <si>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</si>
  <si>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</si>
  <si>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</si>
  <si>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</si>
  <si>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</si>
  <si>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</si>
  <si>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</si>
  <si>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</si>
  <si>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</si>
  <si>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</si>
  <si>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</si>
  <si>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</si>
  <si>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</si>
  <si>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</si>
  <si>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</si>
  <si>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</si>
  <si>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</si>
  <si>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</si>
  <si>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</si>
  <si>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</si>
  <si>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</si>
  <si>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</si>
  <si>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</si>
  <si>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</si>
  <si>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</si>
  <si>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</si>
  <si>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</si>
  <si>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</si>
  <si>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</si>
  <si>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</si>
  <si>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</si>
  <si>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</si>
  <si>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</si>
  <si>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</si>
  <si>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</si>
  <si>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</si>
  <si>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</si>
  <si>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</si>
  <si>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</si>
  <si>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</si>
  <si>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</si>
  <si>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</si>
  <si>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</si>
  <si>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</si>
  <si>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</si>
  <si>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</si>
  <si>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</si>
  <si>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</si>
  <si>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</si>
  <si>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</si>
  <si>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</si>
  <si>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</si>
  <si>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</si>
  <si>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</si>
  <si>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</si>
  <si>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</si>
  <si>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</si>
  <si>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</si>
  <si>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</si>
  <si>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</si>
  <si>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</si>
  <si>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</si>
  <si>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</si>
  <si>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</si>
  <si>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</si>
  <si>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</si>
  <si>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</si>
  <si>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</si>
  <si>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</si>
  <si>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</si>
  <si>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</si>
  <si>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</si>
  <si>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</si>
  <si>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</si>
  <si>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</si>
  <si>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</si>
  <si>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</si>
  <si>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</si>
  <si>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</si>
  <si>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</si>
  <si>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</si>
  <si>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</si>
  <si>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</si>
  <si>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</si>
  <si>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</si>
  <si>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</si>
  <si>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</si>
  <si>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</si>
  <si>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</si>
  <si>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</si>
  <si>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</si>
  <si>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</si>
  <si>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</si>
  <si>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</si>
  <si>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</si>
  <si>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</si>
  <si>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</si>
  <si>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</si>
  <si>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</si>
  <si>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</si>
  <si>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</si>
  <si>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</si>
  <si>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</si>
  <si>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</si>
  <si>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</si>
  <si>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</si>
  <si>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</si>
  <si>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</si>
  <si>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</si>
  <si>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</si>
  <si>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</si>
  <si>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</si>
  <si>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</si>
  <si>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</si>
  <si>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</si>
  <si>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</si>
  <si>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</si>
  <si>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</si>
  <si>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</si>
  <si>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</si>
  <si>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</si>
  <si>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</si>
  <si>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</si>
  <si>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</si>
  <si>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</si>
  <si>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</si>
  <si>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</si>
  <si>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</si>
  <si>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</si>
  <si>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</si>
  <si>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</si>
  <si>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</si>
  <si>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</si>
  <si>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</si>
  <si>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</si>
  <si>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</si>
  <si>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</si>
  <si>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</si>
  <si>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</si>
  <si>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</si>
  <si>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</si>
  <si>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</si>
  <si>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</si>
  <si>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</si>
  <si>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</si>
  <si>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</si>
  <si>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</si>
  <si>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</si>
  <si>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</si>
  <si>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</si>
  <si>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</si>
  <si>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</si>
  <si>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</si>
  <si>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</si>
  <si>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</si>
  <si>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</si>
  <si>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</si>
  <si>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</si>
  <si>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</si>
  <si>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</si>
  <si>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</si>
  <si>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</si>
  <si>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</si>
  <si>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</si>
  <si>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</si>
  <si>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</si>
  <si>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</si>
  <si>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</si>
  <si>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</si>
  <si>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</si>
  <si>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</si>
  <si>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</si>
  <si>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</si>
  <si>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</si>
  <si>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</si>
  <si>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</si>
  <si>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</si>
  <si>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</si>
  <si>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</si>
  <si>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</si>
  <si>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</si>
  <si>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</si>
  <si>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</si>
  <si>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</si>
  <si>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</si>
  <si>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</si>
  <si>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</si>
  <si>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</si>
  <si>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</si>
  <si>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</si>
  <si>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</si>
  <si>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</si>
  <si>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</si>
  <si>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</si>
  <si>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</si>
  <si>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</si>
  <si>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</si>
  <si>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</si>
  <si>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</si>
  <si>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</si>
  <si>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</si>
  <si>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</si>
  <si>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</si>
  <si>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</si>
  <si>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</si>
  <si>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</si>
  <si>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</si>
  <si>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</si>
  <si>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</si>
  <si>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</si>
  <si>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</si>
  <si>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</si>
  <si>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</si>
  <si>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</si>
  <si>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</si>
  <si>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</si>
  <si>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</si>
  <si>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</si>
  <si>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</si>
  <si>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</si>
  <si>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</si>
  <si>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</si>
  <si>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</si>
  <si>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</si>
  <si>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</si>
  <si>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</si>
  <si>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</si>
  <si>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</si>
  <si>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</si>
  <si>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</si>
  <si>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</si>
  <si>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</si>
  <si>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</si>
  <si>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</si>
  <si>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</si>
  <si>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</si>
  <si>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</si>
  <si>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</si>
  <si>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</si>
  <si>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</si>
  <si>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</si>
  <si>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</si>
  <si>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</si>
  <si>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</si>
  <si>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</si>
  <si>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</si>
  <si>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</si>
  <si>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</si>
  <si>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</si>
  <si>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</si>
  <si>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</si>
  <si>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</si>
  <si>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</si>
  <si>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</si>
  <si>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</si>
  <si>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</si>
  <si>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</si>
  <si>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</si>
  <si>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</si>
  <si>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</si>
  <si>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</si>
  <si>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</si>
  <si>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</si>
  <si>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</si>
  <si>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</si>
  <si>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</si>
  <si>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</si>
  <si>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</si>
  <si>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</si>
  <si>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</si>
  <si>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</si>
  <si>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</si>
  <si>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</si>
  <si>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</si>
  <si>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</si>
  <si>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</si>
  <si>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</si>
  <si>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</si>
  <si>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</si>
  <si>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</si>
  <si>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</si>
  <si>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</si>
  <si>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</si>
  <si>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</si>
  <si>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</si>
  <si>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</si>
  <si>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</si>
  <si>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</si>
  <si>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</si>
  <si>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</si>
  <si>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</si>
  <si>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</si>
  <si>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</si>
  <si>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</si>
  <si>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</si>
  <si>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</si>
  <si>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</si>
  <si>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</si>
  <si>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</si>
  <si>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</si>
  <si>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</si>
  <si>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</si>
  <si>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</si>
  <si>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</si>
  <si>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</si>
  <si>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</si>
  <si>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</si>
  <si>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</si>
  <si>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</si>
  <si>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</si>
  <si>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</si>
  <si>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</si>
  <si>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</si>
  <si>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</si>
  <si>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</si>
  <si>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</si>
  <si>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</si>
  <si>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</si>
  <si>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</si>
  <si>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</si>
  <si>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</si>
  <si>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</si>
  <si>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</si>
  <si>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</si>
  <si>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</si>
  <si>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</si>
  <si>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</si>
  <si>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</si>
  <si>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</si>
  <si>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</si>
  <si>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</si>
  <si>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</si>
  <si>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</si>
  <si>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</si>
  <si>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</si>
  <si>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</si>
  <si>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</si>
  <si>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</si>
  <si>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</si>
  <si>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</si>
  <si>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</si>
  <si>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</si>
  <si>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</si>
  <si>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</si>
  <si>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</si>
  <si>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</si>
  <si>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</si>
  <si>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</si>
  <si>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</si>
  <si>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</si>
  <si>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</si>
  <si>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</si>
  <si>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</si>
  <si>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</si>
  <si>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</si>
  <si>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</si>
  <si>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</si>
  <si>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</si>
  <si>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</si>
  <si>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</si>
  <si>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</si>
  <si>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</si>
  <si>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</si>
  <si>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</si>
  <si>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</si>
  <si>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</si>
  <si>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</si>
  <si>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</si>
  <si>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</si>
  <si>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</si>
  <si>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</si>
  <si>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</si>
  <si>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</si>
  <si>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</si>
  <si>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</si>
  <si>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</si>
  <si>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</si>
  <si>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</si>
  <si>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</si>
  <si>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</si>
  <si>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</si>
  <si>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</si>
  <si>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</si>
  <si>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</si>
  <si>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</si>
  <si>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</si>
  <si>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</si>
  <si>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</si>
  <si>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</si>
  <si>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</si>
  <si>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</si>
  <si>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</si>
  <si>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</si>
  <si>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</si>
  <si>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</si>
  <si>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</si>
  <si>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</si>
  <si>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</si>
  <si>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</si>
  <si>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</si>
  <si>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</si>
  <si>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</si>
  <si>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</si>
  <si>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</si>
  <si>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</si>
  <si>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</si>
  <si>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</si>
  <si>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</si>
  <si>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</si>
  <si>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</si>
  <si>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</si>
  <si>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</si>
  <si>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</si>
  <si>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</si>
  <si>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</si>
  <si>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</si>
  <si>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</si>
  <si>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</si>
  <si>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</si>
  <si>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</si>
  <si>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</si>
  <si>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</si>
  <si>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</si>
  <si>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</si>
  <si>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</si>
  <si>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</si>
  <si>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</si>
  <si>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</si>
  <si>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</si>
  <si>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</si>
  <si>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</si>
  <si>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</si>
  <si>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</si>
  <si>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</si>
  <si>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</si>
  <si>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</si>
  <si>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</si>
  <si>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</si>
  <si>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</si>
  <si>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</si>
  <si>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</si>
  <si>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</si>
  <si>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</si>
  <si>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</si>
  <si>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</si>
  <si>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</si>
  <si>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</si>
  <si>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</si>
  <si>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</si>
  <si>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</si>
  <si>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</si>
  <si>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</si>
  <si>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</si>
  <si>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</si>
  <si>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</si>
  <si>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</si>
  <si>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</si>
  <si>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</si>
  <si>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</si>
  <si>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</si>
  <si>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</si>
  <si>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</si>
  <si>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</si>
  <si>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</si>
  <si>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</si>
  <si>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</si>
  <si>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</si>
  <si>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</si>
  <si>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</si>
  <si>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</si>
  <si>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</si>
  <si>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</si>
  <si>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</si>
  <si>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</si>
  <si>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</si>
  <si>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</si>
  <si>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</si>
  <si>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</si>
  <si>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</si>
  <si>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</si>
  <si>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</si>
  <si>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</si>
  <si>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</si>
  <si>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</si>
  <si>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</si>
  <si>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</si>
  <si>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</si>
  <si>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</si>
  <si>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</si>
  <si>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</si>
  <si>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</si>
  <si>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</si>
  <si>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</si>
  <si>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</si>
  <si>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</si>
  <si>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</si>
  <si>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</si>
  <si>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</si>
  <si>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</si>
  <si>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</si>
  <si>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</si>
  <si>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</si>
  <si>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</si>
  <si>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</si>
  <si>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</si>
  <si>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</si>
  <si>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</si>
  <si>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</si>
  <si>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</si>
  <si>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</si>
  <si>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</si>
  <si>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</si>
  <si>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</si>
  <si>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</si>
  <si>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</si>
  <si>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</si>
  <si>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</si>
  <si>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</si>
  <si>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</si>
  <si>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</si>
  <si>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</si>
  <si>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</si>
  <si>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</si>
  <si>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</si>
  <si>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</si>
  <si>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</si>
  <si>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</si>
  <si>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</si>
  <si>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</si>
  <si>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</si>
  <si>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</si>
  <si>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</si>
  <si>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</si>
  <si>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</si>
  <si>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</si>
  <si>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</si>
  <si>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</si>
  <si>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</si>
  <si>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</si>
  <si>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</si>
  <si>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</si>
  <si>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</si>
  <si>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</si>
  <si>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</si>
  <si>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</si>
  <si>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</si>
  <si>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</si>
  <si>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</si>
  <si>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</si>
  <si>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</si>
  <si>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</si>
  <si>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</si>
  <si>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</si>
  <si>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</si>
  <si>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</si>
  <si>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</si>
  <si>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</si>
  <si>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</si>
  <si>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</si>
  <si>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</si>
  <si>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</si>
  <si>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</si>
  <si>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</si>
  <si>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</si>
  <si>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</si>
  <si>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</si>
  <si>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</si>
  <si>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</si>
  <si>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</si>
  <si>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</si>
  <si>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</si>
  <si>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</si>
  <si>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</si>
  <si>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</si>
  <si>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</si>
  <si>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</si>
  <si>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</si>
  <si>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</si>
  <si>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</si>
  <si>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</si>
  <si>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</si>
  <si>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</si>
  <si>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</si>
  <si>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</si>
  <si>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</si>
  <si>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</si>
  <si>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</si>
  <si>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</si>
  <si>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</si>
  <si>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</si>
  <si>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</si>
  <si>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</si>
  <si>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</si>
  <si>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</si>
  <si>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</si>
  <si>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</si>
  <si>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</si>
  <si>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</si>
  <si>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</si>
  <si>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</si>
  <si>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</si>
  <si>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</si>
  <si>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</si>
  <si>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</si>
  <si>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</si>
  <si>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</si>
  <si>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</si>
  <si>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</si>
  <si>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</si>
  <si>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</si>
  <si>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</si>
  <si>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</si>
  <si>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</si>
  <si>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</si>
  <si>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</si>
  <si>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</si>
  <si>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</si>
  <si>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</si>
  <si>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</si>
  <si>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</si>
  <si>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</si>
  <si>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</si>
  <si>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</si>
  <si>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</si>
  <si>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</si>
  <si>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</si>
  <si>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</si>
  <si>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</si>
  <si>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</si>
  <si>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</si>
  <si>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</si>
  <si>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</si>
  <si>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</si>
  <si>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</si>
  <si>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</si>
  <si>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</si>
  <si>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</si>
  <si>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</si>
  <si>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</si>
  <si>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</si>
  <si>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</si>
  <si>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</si>
  <si>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</si>
  <si>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</si>
  <si>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</si>
  <si>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</si>
  <si>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</si>
  <si>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</si>
  <si>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</si>
  <si>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</si>
  <si>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</si>
  <si>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</si>
  <si>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</si>
  <si>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</si>
  <si>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</si>
  <si>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</si>
  <si>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</si>
  <si>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</si>
  <si>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</si>
  <si>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</si>
  <si>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</si>
  <si>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</si>
  <si>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</si>
  <si>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</si>
  <si>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</si>
  <si>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</si>
  <si>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</si>
  <si>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</si>
  <si>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</si>
  <si>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</si>
  <si>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</si>
  <si>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</si>
  <si>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</si>
  <si>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</si>
  <si>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</si>
  <si>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</si>
  <si>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</si>
  <si>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</si>
  <si>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</si>
  <si>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</si>
  <si>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</si>
  <si>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</si>
  <si>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</si>
  <si>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</si>
  <si>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</si>
  <si>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</si>
  <si>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</si>
  <si>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</si>
  <si>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</si>
  <si>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</si>
  <si>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</si>
  <si>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</si>
  <si>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</si>
  <si>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</si>
  <si>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</si>
  <si>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</si>
  <si>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</si>
  <si>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</si>
  <si>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</si>
  <si>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</si>
  <si>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</si>
  <si>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</si>
  <si>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</si>
  <si>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</si>
  <si>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</si>
  <si>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</si>
  <si>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</si>
  <si>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</si>
  <si>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</si>
  <si>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</si>
  <si>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</si>
  <si>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</si>
  <si>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</si>
  <si>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</si>
  <si>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</si>
  <si>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</si>
  <si>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</si>
  <si>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</si>
  <si>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</si>
  <si>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</si>
  <si>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</si>
  <si>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</si>
  <si>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</si>
  <si>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</si>
  <si>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</si>
  <si>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</si>
  <si>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</si>
  <si>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</si>
  <si>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</si>
  <si>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</si>
  <si>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</si>
  <si>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</si>
  <si>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</si>
  <si>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</si>
  <si>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</si>
  <si>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</si>
  <si>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</si>
  <si>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</si>
  <si>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</si>
  <si>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</si>
  <si>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</si>
  <si>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</si>
  <si>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</si>
  <si>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</si>
  <si>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</si>
  <si>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</si>
  <si>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</si>
  <si>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</si>
  <si>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</si>
  <si>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</si>
  <si>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</si>
  <si>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</si>
  <si>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</si>
  <si>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</si>
  <si>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</si>
  <si>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</si>
  <si>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</si>
  <si>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</si>
  <si>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</si>
  <si>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</si>
  <si>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</si>
  <si>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</si>
  <si>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</si>
  <si>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</si>
  <si>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</si>
  <si>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</si>
  <si>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</si>
  <si>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</si>
  <si>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</si>
  <si>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</si>
  <si>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</si>
  <si>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</si>
  <si>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</si>
  <si>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</si>
  <si>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</si>
  <si>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</si>
  <si>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</si>
  <si>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</si>
  <si>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</si>
  <si>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</si>
  <si>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</si>
  <si>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</si>
  <si>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</si>
  <si>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</si>
  <si>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</si>
  <si>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</si>
  <si>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</si>
  <si>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</si>
  <si>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</si>
  <si>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</si>
  <si>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</si>
  <si>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</si>
  <si>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</si>
  <si>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</si>
  <si>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</si>
  <si>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</si>
  <si>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</si>
  <si>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</si>
  <si>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</si>
  <si>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</si>
  <si>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</si>
  <si>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</si>
  <si>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</si>
  <si>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</si>
  <si>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</si>
  <si>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</si>
  <si>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</si>
  <si>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</si>
  <si>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</si>
  <si>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</si>
  <si>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</si>
  <si>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</si>
  <si>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</si>
  <si>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</si>
  <si>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</si>
  <si>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</si>
  <si>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</si>
  <si>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</si>
  <si>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</si>
  <si>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</si>
  <si>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</si>
  <si>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</si>
  <si>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</si>
  <si>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</si>
  <si>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</si>
  <si>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</si>
  <si>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</si>
  <si>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</si>
  <si>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</si>
  <si>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</si>
  <si>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</si>
  <si>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</si>
  <si>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</si>
  <si>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</si>
  <si>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</si>
  <si>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</si>
  <si>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</si>
  <si>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</si>
  <si>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</si>
  <si>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</si>
  <si>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</si>
  <si>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</si>
  <si>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</si>
  <si>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</si>
  <si>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</si>
  <si>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</si>
  <si>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</si>
  <si>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</si>
  <si>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</si>
  <si>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</si>
  <si>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</si>
  <si>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</si>
  <si>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</si>
  <si>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</si>
  <si>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</si>
  <si>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</si>
  <si>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</si>
  <si>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</si>
  <si>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</si>
  <si>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</si>
  <si>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</si>
  <si>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</si>
  <si>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</si>
  <si>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</si>
  <si>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</si>
  <si>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</si>
  <si>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</si>
  <si>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</si>
  <si>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</si>
  <si>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</si>
  <si>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</si>
  <si>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</si>
  <si>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</si>
  <si>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</si>
  <si>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</si>
  <si>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</si>
  <si>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</si>
  <si>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</si>
  <si>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</si>
  <si>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</si>
  <si>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</si>
  <si>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</si>
  <si>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</si>
  <si>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</si>
  <si>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</si>
  <si>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</si>
  <si>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</si>
  <si>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</si>
  <si>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</si>
  <si>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</si>
  <si>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</si>
  <si>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</si>
  <si>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</si>
  <si>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</si>
  <si>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</si>
  <si>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</si>
  <si>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</si>
  <si>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</si>
  <si>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</si>
  <si>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</si>
  <si>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</si>
  <si>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</si>
  <si>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</si>
  <si>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</si>
  <si>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</si>
  <si>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</si>
  <si>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</si>
  <si>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</si>
  <si>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</si>
  <si>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</si>
  <si>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</si>
  <si>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</si>
  <si>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</si>
  <si>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</si>
  <si>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</si>
  <si>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</si>
  <si>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</si>
  <si>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</si>
  <si>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</si>
  <si>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</si>
  <si>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</si>
  <si>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</si>
  <si>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</si>
  <si>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</si>
  <si>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</si>
  <si>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</si>
  <si>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</si>
  <si>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</si>
  <si>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</si>
  <si>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</si>
  <si>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</si>
  <si>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</si>
  <si>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</si>
  <si>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</si>
  <si>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</si>
  <si>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</si>
  <si>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</si>
  <si>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</si>
  <si>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</si>
  <si>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</si>
  <si>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</si>
  <si>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</si>
  <si>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</si>
  <si>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</si>
  <si>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</si>
  <si>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</si>
  <si>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</si>
  <si>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</si>
  <si>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</si>
  <si>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</si>
  <si>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</si>
  <si>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</si>
  <si>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</si>
  <si>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</si>
  <si>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</si>
  <si>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</si>
  <si>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</si>
  <si>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</si>
  <si>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</si>
  <si>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</si>
  <si>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</si>
  <si>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</si>
  <si>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</si>
  <si>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</si>
  <si>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</si>
  <si>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</si>
  <si>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</si>
  <si>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</si>
  <si>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</si>
  <si>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</si>
  <si>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</si>
  <si>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</si>
  <si>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</si>
  <si>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</si>
  <si>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</si>
  <si>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</si>
  <si>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</si>
  <si>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</si>
  <si>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</si>
  <si>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</si>
  <si>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</si>
  <si>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</si>
  <si>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</si>
  <si>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</si>
  <si>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</si>
  <si>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</si>
  <si>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</si>
  <si>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</si>
  <si>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</si>
  <si>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</si>
  <si>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</si>
  <si>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</si>
  <si>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</si>
  <si>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</si>
  <si>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</si>
  <si>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</si>
  <si>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</si>
  <si>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</si>
  <si>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</si>
  <si>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</si>
  <si>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</si>
  <si>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</si>
  <si>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</si>
  <si>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</si>
  <si>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</si>
  <si>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</si>
  <si>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</si>
  <si>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</si>
  <si>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</si>
  <si>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</si>
  <si>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</si>
  <si>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</si>
  <si>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</si>
  <si>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</si>
  <si>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</si>
  <si>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</si>
  <si>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</si>
  <si>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</si>
  <si>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</si>
  <si>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</si>
  <si>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</si>
  <si>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</si>
  <si>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</si>
  <si>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</si>
  <si>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</si>
  <si>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</si>
  <si>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</si>
  <si>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</si>
  <si>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</si>
  <si>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</si>
  <si>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</si>
  <si>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</si>
  <si>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</si>
  <si>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</si>
  <si>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</si>
  <si>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</si>
  <si>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</si>
  <si>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</si>
  <si>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</si>
  <si>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</si>
  <si>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</si>
  <si>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</si>
  <si>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</si>
  <si>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</si>
  <si>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</si>
  <si>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</si>
  <si>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</si>
  <si>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</si>
  <si>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</si>
  <si>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</si>
  <si>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</si>
  <si>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</si>
  <si>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</si>
  <si>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</si>
  <si>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</si>
  <si>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</si>
  <si>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</si>
  <si>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</si>
  <si>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</si>
  <si>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</si>
  <si>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</si>
  <si>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</si>
  <si>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</si>
  <si>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</si>
  <si>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</si>
  <si>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</si>
  <si>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</si>
  <si>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</si>
  <si>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</si>
  <si>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</si>
  <si>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</si>
  <si>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</si>
  <si>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</si>
  <si>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</si>
  <si>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</si>
  <si>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</si>
  <si>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</si>
  <si>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</si>
  <si>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</si>
  <si>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</si>
  <si>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</si>
  <si>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</si>
  <si>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</si>
  <si>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</si>
  <si>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</si>
  <si>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</si>
  <si>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</si>
  <si>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</si>
  <si>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</si>
  <si>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</si>
  <si>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</si>
  <si>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</si>
  <si>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</si>
  <si>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</si>
  <si>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</si>
  <si>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</si>
  <si>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</si>
  <si>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</si>
  <si>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</si>
  <si>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</si>
  <si>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</si>
  <si>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</si>
  <si>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</si>
  <si>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</si>
  <si>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</si>
  <si>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</si>
  <si>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</si>
  <si>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</si>
  <si>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</si>
  <si>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</si>
  <si>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</si>
  <si>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</si>
  <si>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</si>
  <si>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</si>
  <si>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</si>
  <si>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</si>
  <si>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</si>
  <si>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</si>
  <si>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</si>
  <si>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</si>
  <si>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</si>
  <si>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</si>
  <si>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</si>
  <si>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</si>
  <si>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</si>
  <si>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</si>
  <si>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</si>
  <si>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</si>
  <si>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</si>
  <si>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</si>
  <si>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</si>
  <si>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</si>
  <si>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</si>
  <si>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</si>
  <si>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</si>
  <si>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</si>
  <si>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</si>
  <si>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</si>
  <si>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</si>
  <si>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</si>
  <si>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</si>
  <si>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</si>
  <si>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</si>
  <si>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</si>
  <si>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</si>
  <si>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</si>
  <si>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</si>
  <si>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</si>
  <si>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</si>
  <si>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</si>
  <si>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</si>
  <si>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</si>
  <si>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</si>
  <si>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</si>
  <si>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</si>
  <si>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</si>
  <si>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</si>
  <si>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</si>
  <si>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</si>
  <si>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</si>
  <si>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</si>
  <si>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</si>
  <si>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</si>
  <si>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</si>
  <si>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</si>
  <si>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</si>
  <si>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</si>
  <si>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</si>
  <si>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</si>
  <si>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</si>
  <si>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</si>
  <si>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</si>
  <si>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</si>
  <si>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</si>
  <si>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</si>
  <si>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</si>
  <si>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</si>
  <si>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</si>
  <si>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</si>
  <si>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</si>
  <si>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</si>
  <si>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</si>
  <si>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</si>
  <si>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</si>
  <si>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</si>
  <si>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</si>
  <si>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</si>
  <si>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</si>
  <si>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</si>
  <si>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</si>
  <si>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</si>
  <si>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</si>
  <si>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</si>
  <si>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</si>
  <si>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</si>
  <si>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</si>
  <si>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</si>
  <si>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</si>
  <si>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</si>
  <si>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</si>
  <si>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</si>
  <si>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</si>
  <si>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</si>
  <si>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</si>
  <si>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</si>
  <si>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</si>
  <si>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</si>
  <si>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</si>
  <si>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</si>
  <si>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</si>
  <si>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</si>
  <si>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</si>
  <si>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</si>
  <si>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</si>
  <si>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</si>
  <si>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</si>
  <si>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</si>
  <si>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</si>
  <si>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</si>
  <si>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</si>
  <si>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</si>
  <si>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</si>
  <si>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</si>
  <si>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</si>
  <si>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</si>
  <si>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</si>
  <si>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</si>
  <si>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</si>
  <si>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</si>
  <si>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</si>
  <si>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</si>
  <si>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</si>
  <si>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</si>
  <si>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</si>
  <si>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</si>
  <si>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</si>
  <si>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</si>
  <si>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</si>
  <si>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</si>
  <si>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</si>
  <si>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</si>
  <si>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</si>
  <si>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</si>
  <si>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</si>
  <si>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</si>
  <si>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</si>
  <si>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</si>
  <si>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</si>
  <si>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</si>
  <si>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</si>
  <si>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</si>
  <si>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</si>
  <si>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</si>
  <si>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</si>
  <si>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</si>
  <si>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</si>
  <si>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</si>
  <si>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</si>
  <si>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</si>
  <si>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</si>
  <si>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</si>
  <si>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</si>
  <si>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</si>
  <si>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</si>
  <si>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</si>
  <si>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</si>
  <si>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</si>
  <si>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</si>
  <si>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</si>
  <si>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</si>
  <si>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</si>
  <si>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</si>
  <si>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</si>
  <si>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</si>
  <si>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</si>
  <si>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</si>
  <si>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</si>
  <si>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</si>
  <si>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</si>
  <si>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</si>
  <si>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</si>
  <si>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</si>
  <si>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</si>
  <si>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</si>
  <si>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</si>
  <si>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</si>
  <si>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</si>
  <si>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</si>
  <si>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</si>
  <si>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</si>
  <si>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</si>
  <si>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</si>
  <si>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</si>
  <si>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</si>
  <si>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</si>
  <si>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</si>
  <si>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</si>
  <si>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</si>
  <si>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</si>
  <si>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</si>
  <si>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</si>
  <si>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</si>
  <si>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</si>
  <si>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</si>
  <si>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</si>
  <si>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</si>
  <si>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</si>
  <si>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</si>
  <si>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</si>
  <si>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</si>
  <si>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</si>
  <si>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</si>
  <si>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</si>
  <si>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</si>
  <si>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</si>
  <si>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</si>
  <si>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</si>
  <si>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</si>
  <si>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</si>
  <si>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</si>
  <si>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</si>
  <si>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</si>
  <si>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</si>
  <si>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</si>
  <si>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</si>
  <si>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</si>
  <si>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</si>
  <si>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</si>
  <si>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</si>
  <si>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</si>
  <si>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</si>
  <si>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</si>
  <si>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</si>
  <si>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</si>
  <si>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</si>
  <si>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</si>
  <si>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</si>
  <si>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</si>
  <si>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</si>
  <si>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</si>
  <si>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</si>
  <si>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</si>
  <si>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</si>
  <si>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</si>
  <si>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</si>
  <si>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</si>
  <si>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</si>
  <si>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</si>
  <si>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</si>
  <si>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</si>
  <si>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</si>
  <si>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</si>
  <si>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</si>
  <si>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</si>
  <si>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</si>
  <si>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</si>
  <si>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</si>
  <si>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</si>
  <si>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</si>
  <si>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</si>
  <si>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</si>
  <si>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</si>
  <si>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</si>
  <si>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</si>
  <si>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</si>
  <si>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</si>
  <si>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</si>
  <si>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</si>
  <si>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</si>
  <si>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</si>
  <si>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</si>
  <si>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</si>
  <si>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</si>
  <si>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</si>
  <si>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</si>
  <si>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</si>
  <si>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</si>
  <si>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</si>
  <si>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</si>
  <si>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</si>
  <si>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</si>
  <si>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</si>
  <si>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</si>
  <si>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</si>
  <si>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</si>
  <si>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</si>
  <si>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</si>
  <si>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</si>
  <si>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</si>
  <si>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</si>
  <si>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</si>
  <si>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</si>
  <si>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</si>
  <si>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</si>
  <si>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</si>
  <si>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</si>
  <si>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</si>
  <si>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</si>
  <si>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</si>
  <si>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</si>
  <si>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</si>
  <si>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</si>
  <si>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</si>
  <si>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</si>
  <si>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</si>
  <si>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</si>
  <si>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</si>
  <si>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</si>
  <si>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</si>
  <si>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</si>
  <si>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</si>
  <si>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</si>
  <si>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</si>
  <si>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</si>
  <si>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</si>
  <si>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</si>
  <si>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</si>
  <si>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</si>
  <si>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</si>
  <si>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</si>
  <si>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</si>
  <si>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</si>
  <si>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</si>
  <si>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</si>
  <si>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</si>
  <si>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</si>
  <si>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</si>
  <si>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</si>
  <si>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</si>
  <si>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</si>
  <si>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</si>
  <si>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</si>
  <si>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</si>
  <si>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</si>
  <si>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</si>
  <si>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</si>
  <si>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</si>
  <si>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</si>
  <si>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</si>
  <si>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</si>
  <si>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</si>
  <si>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</si>
  <si>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</si>
  <si>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</si>
  <si>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</si>
  <si>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</si>
  <si>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</si>
  <si>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</si>
  <si>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</si>
  <si>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</si>
  <si>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</si>
  <si>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</si>
  <si>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</si>
  <si>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</si>
  <si>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</si>
  <si>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</si>
  <si>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</si>
  <si>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</si>
  <si>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</si>
  <si>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</si>
  <si>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</si>
  <si>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</si>
  <si>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</si>
  <si>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</si>
  <si>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</si>
  <si>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</si>
  <si>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</si>
  <si>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</si>
  <si>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</si>
  <si>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</si>
  <si>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</si>
  <si>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</si>
  <si>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</si>
  <si>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</si>
  <si>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</si>
  <si>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</si>
  <si>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</si>
  <si>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</si>
  <si>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</si>
  <si>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</si>
  <si>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</si>
  <si>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</si>
  <si>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</si>
  <si>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</si>
  <si>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</si>
  <si>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</si>
  <si>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</si>
  <si>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</si>
  <si>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</si>
  <si>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</si>
  <si>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</si>
  <si>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</si>
  <si>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</si>
  <si>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</si>
  <si>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</si>
  <si>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</si>
  <si>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</si>
  <si>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</si>
  <si>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</si>
  <si>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</si>
  <si>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</si>
  <si>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</si>
  <si>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</si>
  <si>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</si>
  <si>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</si>
  <si>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</si>
  <si>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</si>
  <si>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</si>
  <si>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</si>
  <si>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</si>
  <si>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</si>
  <si>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</si>
  <si>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</si>
  <si>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</si>
  <si>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</si>
  <si>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</si>
  <si>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</si>
  <si>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</si>
  <si>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</si>
  <si>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</si>
  <si>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</si>
  <si>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</si>
  <si>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</si>
  <si>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</si>
  <si>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</si>
  <si>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</si>
  <si>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</si>
  <si>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</si>
  <si>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</si>
  <si>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</si>
  <si>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</si>
  <si>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</si>
  <si>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</si>
  <si>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</si>
  <si>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</si>
  <si>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</si>
  <si>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</si>
  <si>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</si>
  <si>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</si>
  <si>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</si>
  <si>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</si>
  <si>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</si>
  <si>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</si>
  <si>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</si>
  <si>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</si>
  <si>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</si>
  <si>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</si>
  <si>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</si>
  <si>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</si>
  <si>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</si>
  <si>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</si>
  <si>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</si>
  <si>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</si>
  <si>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</si>
  <si>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</si>
  <si>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</si>
  <si>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</si>
  <si>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</si>
  <si>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</si>
  <si>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</si>
  <si>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</si>
  <si>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</si>
  <si>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</si>
  <si>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</si>
  <si>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</si>
  <si>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</si>
  <si>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</si>
  <si>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</si>
  <si>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</si>
  <si>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</si>
  <si>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</si>
  <si>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</si>
  <si>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</si>
  <si>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</si>
  <si>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</si>
  <si>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</si>
  <si>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</si>
  <si>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</si>
  <si>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</si>
  <si>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</si>
  <si>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</si>
  <si>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</si>
  <si>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</si>
  <si>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</si>
  <si>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</si>
  <si>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</si>
  <si>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</si>
  <si>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</si>
  <si>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</si>
  <si>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</si>
  <si>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</si>
  <si>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</si>
  <si>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</si>
  <si>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</si>
  <si>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</si>
  <si>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</si>
  <si>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</si>
  <si>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</si>
  <si>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</si>
  <si>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</si>
  <si>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</si>
  <si>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</si>
  <si>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</si>
  <si>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</si>
  <si>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</si>
  <si>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</si>
  <si>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</si>
  <si>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</si>
  <si>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</si>
  <si>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</si>
  <si>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</si>
  <si>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</si>
  <si>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</si>
  <si>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</si>
  <si>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</si>
  <si>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</si>
  <si>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</si>
  <si>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</si>
  <si>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</si>
  <si>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</si>
  <si>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</si>
  <si>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</si>
  <si>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</si>
  <si>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</si>
  <si>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</si>
  <si>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</si>
  <si>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</si>
  <si>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</si>
  <si>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</si>
  <si>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</si>
  <si>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</si>
  <si>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</si>
  <si>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</si>
  <si>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</si>
  <si>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</si>
  <si>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</si>
  <si>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</si>
  <si>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</si>
  <si>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</si>
  <si>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</si>
  <si>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</si>
  <si>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</si>
  <si>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</si>
  <si>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</si>
  <si>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</si>
  <si>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</si>
  <si>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</si>
  <si>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</si>
  <si>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</si>
  <si>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</si>
  <si>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</si>
  <si>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</si>
  <si>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</si>
  <si>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</si>
  <si>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</si>
  <si>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</si>
  <si>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</si>
  <si>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</si>
  <si>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</si>
  <si>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</si>
  <si>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</si>
  <si>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</si>
  <si>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</si>
  <si>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</si>
  <si>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</si>
  <si>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</si>
  <si>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</si>
  <si>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</si>
  <si>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</si>
  <si>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</si>
  <si>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</si>
  <si>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</si>
  <si>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</si>
  <si>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</si>
  <si>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</si>
  <si>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</si>
  <si>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</si>
  <si>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</si>
  <si>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</si>
  <si>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</si>
  <si>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</si>
  <si>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</si>
  <si>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</si>
  <si>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</si>
  <si>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</si>
  <si>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</si>
  <si>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</si>
  <si>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</si>
  <si>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</si>
  <si>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</si>
  <si>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</si>
  <si>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</si>
  <si>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</si>
  <si>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</si>
  <si>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</si>
  <si>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</si>
  <si>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</si>
  <si>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</si>
  <si>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</si>
  <si>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</si>
  <si>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</si>
  <si>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</si>
  <si>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</si>
  <si>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</si>
  <si>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</si>
  <si>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</si>
  <si>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</si>
  <si>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</si>
  <si>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</si>
  <si>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</si>
  <si>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</si>
  <si>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</si>
  <si>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</si>
  <si>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</si>
  <si>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</si>
  <si>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</si>
  <si>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</si>
  <si>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</si>
  <si>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</si>
  <si>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</si>
  <si>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</si>
  <si>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</si>
  <si>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</si>
  <si>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</si>
  <si>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</si>
  <si>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</si>
  <si>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</si>
  <si>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</si>
  <si>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</si>
  <si>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</si>
  <si>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</si>
  <si>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</si>
  <si>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</si>
  <si>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</si>
  <si>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</si>
  <si>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</si>
  <si>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</si>
  <si>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</si>
  <si>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</si>
  <si>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</si>
  <si>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</si>
  <si>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</si>
  <si>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</si>
  <si>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</si>
  <si>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</si>
  <si>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</si>
  <si>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</si>
  <si>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</si>
  <si>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</si>
  <si>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</si>
  <si>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</si>
  <si>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</si>
  <si>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</si>
  <si>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</si>
  <si>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</si>
  <si>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</si>
  <si>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</si>
  <si>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</si>
  <si>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</si>
  <si>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</si>
  <si>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</si>
  <si>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</si>
  <si>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</si>
  <si>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</si>
  <si>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</si>
  <si>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</si>
  <si>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</si>
  <si>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</si>
  <si>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</si>
  <si>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</si>
  <si>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</si>
  <si>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</si>
  <si>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</si>
  <si>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</si>
  <si>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</si>
  <si>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</si>
  <si>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</si>
  <si>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</si>
  <si>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</si>
  <si>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</si>
  <si>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</si>
  <si>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</si>
  <si>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</si>
  <si>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</si>
  <si>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</si>
  <si>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</si>
  <si>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</si>
  <si>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</si>
  <si>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</si>
  <si>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</si>
  <si>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</si>
  <si>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</si>
  <si>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</si>
  <si>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</si>
  <si>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</si>
  <si>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</si>
  <si>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</si>
  <si>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</si>
  <si>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</si>
  <si>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</si>
  <si>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</si>
  <si>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</si>
  <si>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</si>
  <si>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</si>
  <si>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</si>
  <si>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</si>
  <si>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</si>
  <si>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</si>
  <si>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</si>
  <si>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</si>
  <si>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</si>
  <si>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</si>
  <si>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</si>
  <si>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</si>
  <si>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</si>
  <si>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</si>
  <si>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</si>
  <si>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</si>
  <si>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</si>
  <si>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</si>
  <si>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</si>
  <si>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</si>
  <si>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</si>
  <si>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</si>
  <si>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</si>
  <si>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</si>
  <si>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</si>
  <si>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</si>
  <si>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</si>
  <si>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</si>
  <si>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</si>
  <si>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</si>
  <si>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</si>
  <si>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</si>
  <si>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</si>
  <si>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</si>
  <si>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</si>
  <si>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</si>
  <si>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</si>
  <si>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</si>
  <si>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</si>
  <si>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</si>
  <si>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</si>
  <si>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</si>
  <si>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</si>
  <si>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</si>
  <si>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</si>
  <si>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</si>
  <si>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</si>
  <si>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</si>
  <si>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</si>
  <si>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</si>
  <si>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</si>
  <si>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</si>
  <si>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</si>
  <si>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</si>
  <si>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</si>
  <si>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</si>
  <si>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</si>
  <si>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</si>
  <si>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</si>
  <si>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</si>
  <si>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</si>
  <si>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</si>
  <si>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</si>
  <si>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</si>
  <si>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</si>
  <si>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</si>
  <si>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</si>
  <si>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</si>
  <si>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</si>
  <si>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</si>
  <si>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</si>
  <si>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</si>
  <si>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</si>
  <si>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</si>
  <si>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</si>
  <si>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</si>
  <si>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</si>
  <si>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</si>
  <si>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</si>
  <si>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</si>
  <si>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</si>
  <si>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</si>
  <si>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</si>
  <si>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</si>
  <si>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</si>
  <si>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</si>
  <si>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</si>
  <si>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</si>
  <si>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</si>
  <si>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</si>
  <si>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</si>
  <si>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</si>
  <si>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</si>
  <si>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</si>
  <si>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</si>
  <si>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</si>
  <si>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</si>
  <si>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</si>
  <si>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</si>
  <si>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</si>
  <si>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</si>
  <si>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</si>
  <si>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</si>
  <si>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</si>
  <si>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</si>
  <si>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</si>
  <si>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</si>
  <si>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</si>
  <si>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</si>
  <si>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</si>
  <si>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</si>
  <si>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</si>
  <si>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</si>
  <si>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</si>
  <si>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</si>
  <si>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</si>
  <si>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</si>
  <si>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</si>
  <si>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</si>
  <si>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</si>
  <si>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</si>
  <si>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</si>
  <si>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</si>
  <si>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</si>
  <si>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</si>
  <si>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</si>
  <si>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</si>
  <si>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</si>
  <si>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</si>
  <si>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</si>
  <si>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</si>
  <si>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</si>
  <si>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</si>
  <si>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</si>
  <si>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</si>
  <si>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</si>
  <si>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</si>
  <si>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</si>
  <si>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</si>
  <si>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</si>
  <si>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</si>
  <si>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</si>
  <si>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</si>
  <si>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</si>
  <si>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</si>
  <si>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</si>
  <si>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</si>
  <si>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</si>
  <si>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</si>
  <si>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</si>
  <si>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</si>
  <si>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</si>
  <si>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</si>
  <si>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</si>
  <si>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</si>
  <si>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</si>
  <si>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</si>
  <si>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</si>
  <si>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</si>
  <si>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</si>
  <si>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</si>
  <si>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</si>
  <si>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</si>
  <si>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</si>
  <si>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</si>
  <si>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</si>
  <si>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</si>
  <si>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</si>
  <si>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</si>
  <si>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</si>
  <si>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</si>
  <si>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</si>
  <si>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</si>
  <si>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</si>
  <si>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</si>
  <si>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</si>
  <si>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</si>
  <si>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</si>
  <si>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</si>
  <si>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</si>
  <si>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</si>
  <si>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</si>
  <si>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</si>
  <si>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</si>
  <si>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</si>
  <si>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</si>
  <si>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</si>
  <si>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</si>
  <si>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</si>
  <si>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</si>
  <si>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</si>
  <si>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</si>
  <si>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</si>
  <si>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</si>
  <si>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</si>
  <si>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</si>
  <si>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</si>
  <si>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</si>
  <si>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</si>
  <si>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</si>
  <si>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</si>
  <si>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</si>
  <si>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</si>
  <si>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</si>
  <si>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</si>
  <si>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</si>
  <si>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</si>
  <si>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</si>
  <si>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</si>
  <si>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</si>
  <si>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</si>
  <si>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</si>
  <si>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</si>
  <si>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</si>
  <si>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</si>
  <si>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</si>
  <si>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</si>
  <si>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</si>
  <si>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</si>
  <si>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</si>
  <si>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</si>
  <si>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</si>
  <si>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</si>
  <si>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</si>
  <si>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</si>
  <si>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</si>
  <si>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</si>
  <si>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</si>
  <si>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</si>
  <si>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</si>
  <si>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</si>
  <si>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</si>
  <si>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</si>
  <si>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</si>
  <si>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</si>
  <si>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</si>
  <si>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</si>
  <si>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</si>
  <si>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</si>
  <si>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</si>
  <si>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</si>
  <si>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</si>
  <si>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</si>
  <si>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</si>
  <si>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</si>
  <si>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</si>
  <si>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</si>
  <si>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</si>
  <si>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</si>
  <si>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</si>
  <si>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</si>
  <si>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</si>
  <si>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</si>
  <si>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</si>
  <si>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</si>
  <si>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</si>
  <si>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</si>
  <si>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</si>
  <si>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</si>
  <si>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</si>
  <si>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</si>
  <si>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</si>
  <si>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</si>
  <si>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</si>
  <si>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</si>
  <si>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</si>
  <si>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</si>
  <si>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</si>
  <si>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</si>
  <si>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</si>
  <si>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</si>
  <si>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</si>
  <si>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</si>
  <si>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</si>
  <si>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</si>
  <si>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</si>
  <si>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</si>
  <si>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</si>
  <si>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</si>
  <si>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</si>
  <si>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</si>
  <si>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</si>
  <si>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</si>
  <si>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</si>
  <si>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</si>
  <si>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</si>
  <si>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</si>
  <si>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</si>
  <si>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</si>
  <si>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</si>
  <si>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</si>
  <si>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</si>
  <si>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</si>
  <si>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</si>
  <si>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</si>
  <si>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</si>
  <si>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</si>
  <si>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</si>
  <si>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</si>
  <si>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</si>
  <si>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</si>
  <si>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</si>
  <si>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</si>
  <si>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</si>
  <si>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</si>
  <si>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</si>
  <si>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</si>
  <si>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</si>
  <si>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</si>
  <si>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</si>
  <si>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</si>
  <si>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</si>
  <si>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</si>
  <si>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</si>
  <si>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</si>
  <si>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</si>
  <si>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</si>
  <si>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</si>
  <si>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</si>
  <si>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</si>
  <si>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</si>
  <si>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</si>
  <si>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</si>
  <si>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</si>
  <si>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</si>
  <si>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</si>
  <si>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</si>
  <si>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</si>
  <si>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</si>
  <si>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</si>
  <si>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</si>
  <si>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</si>
  <si>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</si>
  <si>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</si>
  <si>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</si>
  <si>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</si>
  <si>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</si>
  <si>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</si>
  <si>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</si>
  <si>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</si>
  <si>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</si>
  <si>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</si>
  <si>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</si>
  <si>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</si>
  <si>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</si>
  <si>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</si>
  <si>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</si>
  <si>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</si>
  <si>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</si>
  <si>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</si>
  <si>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</si>
  <si>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</si>
  <si>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</si>
  <si>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</si>
  <si>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</si>
  <si>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</si>
  <si>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</si>
  <si>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</si>
  <si>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</si>
  <si>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</si>
  <si>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</si>
  <si>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</si>
  <si>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</si>
  <si>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</si>
  <si>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</si>
  <si>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</si>
  <si>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</si>
  <si>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</si>
  <si>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</si>
  <si>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</si>
  <si>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</si>
  <si>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</si>
  <si>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</si>
  <si>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</si>
  <si>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</si>
  <si>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</si>
  <si>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</si>
  <si>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</si>
  <si>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</si>
  <si>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</si>
  <si>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</si>
  <si>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</si>
  <si>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</si>
  <si>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</si>
  <si>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</si>
  <si>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</si>
  <si>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</si>
  <si>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</si>
  <si>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</si>
  <si>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</si>
  <si>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</si>
  <si>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</si>
  <si>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</si>
  <si>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</si>
  <si>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</si>
  <si>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</si>
  <si>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</si>
  <si>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</si>
  <si>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</si>
  <si>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</si>
  <si>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</si>
  <si>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</si>
  <si>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</si>
  <si>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</si>
  <si>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</si>
  <si>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</si>
  <si>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</si>
  <si>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</si>
  <si>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</si>
  <si>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</si>
  <si>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</si>
  <si>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</si>
  <si>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</si>
  <si>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</si>
  <si>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</si>
  <si>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</si>
  <si>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</si>
  <si>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</si>
  <si>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</si>
  <si>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</si>
  <si>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</si>
  <si>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</si>
  <si>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</si>
  <si>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</si>
  <si>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</si>
  <si>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</si>
  <si>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</si>
  <si>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</si>
  <si>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</si>
  <si>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</si>
  <si>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</si>
  <si>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</si>
  <si>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</si>
  <si>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</si>
  <si>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</si>
  <si>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</si>
  <si>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</si>
  <si>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</si>
  <si>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</si>
  <si>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</si>
  <si>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</si>
  <si>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</si>
  <si>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</si>
  <si>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</si>
  <si>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</si>
  <si>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</si>
  <si>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</si>
  <si>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</si>
  <si>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</si>
  <si>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</si>
  <si>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</si>
  <si>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</si>
  <si>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</si>
  <si>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</si>
  <si>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</si>
  <si>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</si>
  <si>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</si>
  <si>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</si>
  <si>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</si>
  <si>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</si>
  <si>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</si>
  <si>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</si>
  <si>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</si>
  <si>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</si>
  <si>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</si>
  <si>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</si>
  <si>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</si>
  <si>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</si>
  <si>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</si>
  <si>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</si>
  <si>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</si>
  <si>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</si>
  <si>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</si>
  <si>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</si>
  <si>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</si>
  <si>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</si>
  <si>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</si>
  <si>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</si>
  <si>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</si>
  <si>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</si>
  <si>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</si>
  <si>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</si>
  <si>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</si>
  <si>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</si>
  <si>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</si>
  <si>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</si>
  <si>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</si>
  <si>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</si>
  <si>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</si>
  <si>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</si>
  <si>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</si>
  <si>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</si>
  <si>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</si>
  <si>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</si>
  <si>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</si>
  <si>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</si>
  <si>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</si>
  <si>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</si>
  <si>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</si>
  <si>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</si>
  <si>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</si>
  <si>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</si>
  <si>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</si>
  <si>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</si>
  <si>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</si>
  <si>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</si>
  <si>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</si>
  <si>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</si>
  <si>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</si>
  <si>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</si>
  <si>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</si>
  <si>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</si>
  <si>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</si>
  <si>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</si>
  <si>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</si>
  <si>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</si>
  <si>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</si>
  <si>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</si>
  <si>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</si>
  <si>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</si>
  <si>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</si>
  <si>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</si>
  <si>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</si>
  <si>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</si>
  <si>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</si>
  <si>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</si>
  <si>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</si>
  <si>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</si>
  <si>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</si>
  <si>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</si>
  <si>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</si>
  <si>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</si>
  <si>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</si>
  <si>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</si>
  <si>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</si>
  <si>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</si>
  <si>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</si>
  <si>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</si>
  <si>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</si>
  <si>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</si>
  <si>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</si>
  <si>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</si>
  <si>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</si>
  <si>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</si>
  <si>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</si>
  <si>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</si>
  <si>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</si>
  <si>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</si>
  <si>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</si>
  <si>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</si>
  <si>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</si>
  <si>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</si>
  <si>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</si>
  <si>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</si>
  <si>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</si>
  <si>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</si>
  <si>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</si>
  <si>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</si>
  <si>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</si>
  <si>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</si>
  <si>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</si>
  <si>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</si>
  <si>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</si>
  <si>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</si>
  <si>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</si>
  <si>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</si>
  <si>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</si>
  <si>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</si>
  <si>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</si>
  <si>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</si>
  <si>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</si>
  <si>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</si>
  <si>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</si>
  <si>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</si>
  <si>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</si>
  <si>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</si>
  <si>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</si>
  <si>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</si>
  <si>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</si>
  <si>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</si>
  <si>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</si>
  <si>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</si>
  <si>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</si>
  <si>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</si>
  <si>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</si>
  <si>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</si>
  <si>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</si>
  <si>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</si>
  <si>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</si>
  <si>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</si>
  <si>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</si>
  <si>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</si>
  <si>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</si>
  <si>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</si>
  <si>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</si>
  <si>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</si>
  <si>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</si>
  <si>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</si>
  <si>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</si>
  <si>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</si>
  <si>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</si>
  <si>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</si>
  <si>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</si>
  <si>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</si>
  <si>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</si>
  <si>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</si>
  <si>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</si>
  <si>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</si>
  <si>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</si>
  <si>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</si>
  <si>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</si>
  <si>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</si>
  <si>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</si>
  <si>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</si>
  <si>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</si>
  <si>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</si>
  <si>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</si>
  <si>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</si>
  <si>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</si>
  <si>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</si>
  <si>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</si>
  <si>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</si>
  <si>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</si>
  <si>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</si>
  <si>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</si>
  <si>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</si>
  <si>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</si>
  <si>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</si>
  <si>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</si>
  <si>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</si>
  <si>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</si>
  <si>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</si>
  <si>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</si>
  <si>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</si>
  <si>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</si>
  <si>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</si>
  <si>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</si>
  <si>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</si>
  <si>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</si>
  <si>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</si>
  <si>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</si>
  <si>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</si>
  <si>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</si>
  <si>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</si>
  <si>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</si>
  <si>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</si>
  <si>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</si>
  <si>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</si>
  <si>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</si>
  <si>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</si>
  <si>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</si>
  <si>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</si>
  <si>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</si>
  <si>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</si>
  <si>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</si>
  <si>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</si>
  <si>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</si>
  <si>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</si>
  <si>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</si>
  <si>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</si>
  <si>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</si>
  <si>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</si>
  <si>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</si>
  <si>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</si>
  <si>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</si>
  <si>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</si>
  <si>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</si>
  <si>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</si>
  <si>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</si>
  <si>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</si>
  <si>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</si>
  <si>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</si>
  <si>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</si>
  <si>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</si>
  <si>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</si>
  <si>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</si>
  <si>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</si>
  <si>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</si>
  <si>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</si>
  <si>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</si>
  <si>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</si>
  <si>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</si>
  <si>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</si>
  <si>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</si>
  <si>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</si>
  <si>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</si>
  <si>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</si>
  <si>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</si>
  <si>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</si>
  <si>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</si>
  <si>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</si>
  <si>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</si>
  <si>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</si>
  <si>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</si>
  <si>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</si>
  <si>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</si>
  <si>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</si>
  <si>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</si>
  <si>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</si>
  <si>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</si>
  <si>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</si>
  <si>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</si>
  <si>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</si>
  <si>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</si>
  <si>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</si>
  <si>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</si>
  <si>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</si>
  <si>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</si>
  <si>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</si>
  <si>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</si>
  <si>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</si>
  <si>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</si>
  <si>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</si>
  <si>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</si>
  <si>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</si>
  <si>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</si>
  <si>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</si>
  <si>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</si>
  <si>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</si>
  <si>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</si>
  <si>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</si>
  <si>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</si>
  <si>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</si>
  <si>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</si>
  <si>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</si>
  <si>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</si>
  <si>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</si>
  <si>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</si>
  <si>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</si>
  <si>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</si>
  <si>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</si>
  <si>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</si>
  <si>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</si>
  <si>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</si>
  <si>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</si>
  <si>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</si>
  <si>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</si>
  <si>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</si>
  <si>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</si>
  <si>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</si>
  <si>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</si>
  <si>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</si>
  <si>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</si>
  <si>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</si>
  <si>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</si>
  <si>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</si>
  <si>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</si>
  <si>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</si>
  <si>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</si>
  <si>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</si>
  <si>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</si>
  <si>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</si>
  <si>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</si>
  <si>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</si>
  <si>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</si>
  <si>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</si>
  <si>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</si>
  <si>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</si>
  <si>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</si>
  <si>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</si>
  <si>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</si>
  <si>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</si>
  <si>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</si>
  <si>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</si>
  <si>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</si>
  <si>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</si>
  <si>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</si>
  <si>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</si>
  <si>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</si>
  <si>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</si>
  <si>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</si>
  <si>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</si>
  <si>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</si>
  <si>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</si>
  <si>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</si>
  <si>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</si>
  <si>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</si>
  <si>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</si>
  <si>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</si>
  <si>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</si>
  <si>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</si>
  <si>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</si>
  <si>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</si>
  <si>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</si>
  <si>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</si>
  <si>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</si>
  <si>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</si>
  <si>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</si>
  <si>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</si>
  <si>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</si>
  <si>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</si>
  <si>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</si>
  <si>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</si>
  <si>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</si>
  <si>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</si>
  <si>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</si>
  <si>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</si>
  <si>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</si>
  <si>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</si>
  <si>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</si>
  <si>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</si>
  <si>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</si>
  <si>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</si>
  <si>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</si>
  <si>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</si>
  <si>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</si>
  <si>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</si>
  <si>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</si>
  <si>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</si>
  <si>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</si>
  <si>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</si>
  <si>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</si>
  <si>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</si>
  <si>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</si>
  <si>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</si>
  <si>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</si>
  <si>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</si>
  <si>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</si>
  <si>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</si>
  <si>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</si>
  <si>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</si>
  <si>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</si>
  <si>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</si>
  <si>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</si>
  <si>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</si>
  <si>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</si>
  <si>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</si>
  <si>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</si>
  <si>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</si>
  <si>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</si>
  <si>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</si>
  <si>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</si>
  <si>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</si>
  <si>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</si>
  <si>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</si>
  <si>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</si>
  <si>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</si>
  <si>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</si>
  <si>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</si>
  <si>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</si>
  <si>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</si>
  <si>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</si>
  <si>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</si>
  <si>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</si>
  <si>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</si>
  <si>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</si>
  <si>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</si>
  <si>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</si>
  <si>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</si>
  <si>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</si>
  <si>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</si>
  <si>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</si>
  <si>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</si>
  <si>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</si>
  <si>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</si>
  <si>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</si>
  <si>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</si>
  <si>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</si>
  <si>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</si>
  <si>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</si>
  <si>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</si>
  <si>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</si>
  <si>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</si>
  <si>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</si>
  <si>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</si>
  <si>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</si>
  <si>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</si>
  <si>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</si>
  <si>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</si>
  <si>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</si>
  <si>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</si>
  <si>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</si>
  <si>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</si>
  <si>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</si>
  <si>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</si>
  <si>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</si>
  <si>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</si>
  <si>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</si>
  <si>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</si>
  <si>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</si>
  <si>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</si>
  <si>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</si>
  <si>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</si>
  <si>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</si>
  <si>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</si>
  <si>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</si>
  <si>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</si>
  <si>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</si>
  <si>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</si>
  <si>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</si>
  <si>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</si>
  <si>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</si>
  <si>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</si>
  <si>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</si>
  <si>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</si>
  <si>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</si>
  <si>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</si>
  <si>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</si>
  <si>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</si>
  <si>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</si>
  <si>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</si>
  <si>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</si>
  <si>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</si>
  <si>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</si>
  <si>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</si>
  <si>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</si>
  <si>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</si>
  <si>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</si>
  <si>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</si>
  <si>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</si>
  <si>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</si>
  <si>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</si>
  <si>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</si>
  <si>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</si>
  <si>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</si>
  <si>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</si>
  <si>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</si>
  <si>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</si>
  <si>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</si>
  <si>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</si>
  <si>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</si>
  <si>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</si>
  <si>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</si>
  <si>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</si>
  <si>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</si>
  <si>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</si>
  <si>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</si>
  <si>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</si>
  <si>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</si>
  <si>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</si>
  <si>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</si>
  <si>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</si>
  <si>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</si>
  <si>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</si>
  <si>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</si>
  <si>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</si>
  <si>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</si>
  <si>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</si>
  <si>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</si>
  <si>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</si>
  <si>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</si>
  <si>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</si>
  <si>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</si>
  <si>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</si>
  <si>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</si>
  <si>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</si>
  <si>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</si>
  <si>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</si>
  <si>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</si>
  <si>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</si>
  <si>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</si>
  <si>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</si>
  <si>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</si>
  <si>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</si>
  <si>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</si>
  <si>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</si>
  <si>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</si>
  <si>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</si>
  <si>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</si>
  <si>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</si>
  <si>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</si>
  <si>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</si>
  <si>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</si>
  <si>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</si>
  <si>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</si>
  <si>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</si>
  <si>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</si>
  <si>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</si>
  <si>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</si>
  <si>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</si>
  <si>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</si>
  <si>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</si>
  <si>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</si>
  <si>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</si>
  <si>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</si>
  <si>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</si>
  <si>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</si>
  <si>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</si>
  <si>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</si>
  <si>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</si>
  <si>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</si>
  <si>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</si>
  <si>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</si>
  <si>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</si>
  <si>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</si>
  <si>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</si>
  <si>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</si>
  <si>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</si>
  <si>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</si>
  <si>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</si>
  <si>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</si>
  <si>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</si>
  <si>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</si>
  <si>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</si>
  <si>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</si>
  <si>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</si>
  <si>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</si>
  <si>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</si>
  <si>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</si>
  <si>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</si>
  <si>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</si>
  <si>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</si>
  <si>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</si>
  <si>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</si>
  <si>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</si>
  <si>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</si>
  <si>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</si>
  <si>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</si>
  <si>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</si>
  <si>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</si>
  <si>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</si>
  <si>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</si>
  <si>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</si>
  <si>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</si>
  <si>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</si>
  <si>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</si>
  <si>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</si>
  <si>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</si>
  <si>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</si>
  <si>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</si>
  <si>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</si>
  <si>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</si>
  <si>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</si>
  <si>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</si>
  <si>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</si>
  <si>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</si>
  <si>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</si>
  <si>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</si>
  <si>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</si>
  <si>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</si>
  <si>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</si>
  <si>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</si>
  <si>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</si>
  <si>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</si>
  <si>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</si>
  <si>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</si>
  <si>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</si>
  <si>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</si>
  <si>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</si>
  <si>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</si>
  <si>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</si>
  <si>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</si>
  <si>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</si>
  <si>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</si>
  <si>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</si>
  <si>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</si>
  <si>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</si>
  <si>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</si>
  <si>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</si>
  <si>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</si>
  <si>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</si>
  <si>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</si>
  <si>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</si>
  <si>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</si>
  <si>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</si>
  <si>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</si>
  <si>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</si>
  <si>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</si>
  <si>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</si>
  <si>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</si>
  <si>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</si>
  <si>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</si>
  <si>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</si>
  <si>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</si>
  <si>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</si>
  <si>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</si>
  <si>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</si>
  <si>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</si>
  <si>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</si>
  <si>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</si>
  <si>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</si>
  <si>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</si>
  <si>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</si>
  <si>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</si>
  <si>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</si>
  <si>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</si>
  <si>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</si>
  <si>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</si>
  <si>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</si>
  <si>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</si>
  <si>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</si>
  <si>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</si>
  <si>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</si>
  <si>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</si>
  <si>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</si>
  <si>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</si>
  <si>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</si>
  <si>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</si>
  <si>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</si>
  <si>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</si>
  <si>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</si>
  <si>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</si>
  <si>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</si>
  <si>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</si>
  <si>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</si>
  <si>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</si>
  <si>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</si>
  <si>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</si>
  <si>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</si>
  <si>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</si>
  <si>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</si>
  <si>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</si>
  <si>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</si>
  <si>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</si>
  <si>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</si>
  <si>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</si>
  <si>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</si>
  <si>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</si>
  <si>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</si>
  <si>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</si>
  <si>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</si>
  <si>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</si>
  <si>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</si>
  <si>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</si>
  <si>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</si>
  <si>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</si>
  <si>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</si>
  <si>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</si>
  <si>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</si>
  <si>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</si>
  <si>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</si>
  <si>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</si>
  <si>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</si>
  <si>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</si>
  <si>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</si>
  <si>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</si>
  <si>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</si>
  <si>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</si>
  <si>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</si>
  <si>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</si>
  <si>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</si>
  <si>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</si>
  <si>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</si>
  <si>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</si>
  <si>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</si>
  <si>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</si>
  <si>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</si>
  <si>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</si>
  <si>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</si>
  <si>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</si>
  <si>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</si>
  <si>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</si>
  <si>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</si>
  <si>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</si>
  <si>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</si>
  <si>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</si>
  <si>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</si>
  <si>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</si>
  <si>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</si>
  <si>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</si>
  <si>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</si>
  <si>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</si>
  <si>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</si>
  <si>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</si>
  <si>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</si>
  <si>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</si>
  <si>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</si>
  <si>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</si>
  <si>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</si>
  <si>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</si>
  <si>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</si>
  <si>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</si>
  <si>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</si>
  <si>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</si>
  <si>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</si>
  <si>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</si>
  <si>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</si>
  <si>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</si>
  <si>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</si>
  <si>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</si>
  <si>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</si>
  <si>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</si>
  <si>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</si>
  <si>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</si>
  <si>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</si>
  <si>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</si>
  <si>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</si>
  <si>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</si>
  <si>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</si>
  <si>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</si>
  <si>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</si>
  <si>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</si>
  <si>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</si>
  <si>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</si>
  <si>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</si>
  <si>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</si>
  <si>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</si>
  <si>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</si>
  <si>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</si>
  <si>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</si>
  <si>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</si>
  <si>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</si>
  <si>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</si>
  <si>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</si>
  <si>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</si>
  <si>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</si>
  <si>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</si>
  <si>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</si>
  <si>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</si>
  <si>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</si>
  <si>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</si>
  <si>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</si>
  <si>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</si>
  <si>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</si>
  <si>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</si>
  <si>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</si>
  <si>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</si>
  <si>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</si>
  <si>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</si>
  <si>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</si>
  <si>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</si>
  <si>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</si>
  <si>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</si>
  <si>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</si>
  <si>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</si>
  <si>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</si>
  <si>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</si>
  <si>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</si>
  <si>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</si>
  <si>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</si>
  <si>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</si>
  <si>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</si>
  <si>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</si>
  <si>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</si>
  <si>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</si>
  <si>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</si>
  <si>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</si>
  <si>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</si>
  <si>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</si>
  <si>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</si>
  <si>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</si>
  <si>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</si>
  <si>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</si>
  <si>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</si>
  <si>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</si>
  <si>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</si>
  <si>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</si>
  <si>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</si>
  <si>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</si>
  <si>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</si>
  <si>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</si>
  <si>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</si>
  <si>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</si>
  <si>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</si>
  <si>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</si>
  <si>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</si>
  <si>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</si>
  <si>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</si>
  <si>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</si>
  <si>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</si>
  <si>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</si>
  <si>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</si>
  <si>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</si>
  <si>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</si>
  <si>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</si>
  <si>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</si>
  <si>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</si>
  <si>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</si>
  <si>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</si>
  <si>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</si>
  <si>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</si>
  <si>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</si>
  <si>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</si>
  <si>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</si>
  <si>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</si>
  <si>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</si>
  <si>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</si>
  <si>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</si>
  <si>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</si>
  <si>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</si>
  <si>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</si>
  <si>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</si>
  <si>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</si>
  <si>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</si>
  <si>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</si>
  <si>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</si>
  <si>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</si>
  <si>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</si>
  <si>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</si>
  <si>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</si>
  <si>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</si>
  <si>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</si>
  <si>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</si>
  <si>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</si>
  <si>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</si>
  <si>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</si>
  <si>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</si>
  <si>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</si>
  <si>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</si>
  <si>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</si>
  <si>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</si>
  <si>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</si>
  <si>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</si>
  <si>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</si>
  <si>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</si>
  <si>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</si>
  <si>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</si>
  <si>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</si>
  <si>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</si>
  <si>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</si>
  <si>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</si>
  <si>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</si>
  <si>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</si>
  <si>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</si>
  <si>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</si>
  <si>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</si>
  <si>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</si>
  <si>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</si>
  <si>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</si>
  <si>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</si>
  <si>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</si>
  <si>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</si>
  <si>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</si>
  <si>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</si>
  <si>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</si>
  <si>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</si>
  <si>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</si>
  <si>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</si>
  <si>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</si>
  <si>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</si>
  <si>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</si>
  <si>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</si>
  <si>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</si>
  <si>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</si>
  <si>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</si>
  <si>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</si>
  <si>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</si>
  <si>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</si>
  <si>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</si>
  <si>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</si>
  <si>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</si>
  <si>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</si>
  <si>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</si>
  <si>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</si>
  <si>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</si>
  <si>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</si>
  <si>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</si>
  <si>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</si>
  <si>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</si>
  <si>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</si>
  <si>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</si>
  <si>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</si>
  <si>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</si>
  <si>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</si>
  <si>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</si>
  <si>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</si>
  <si>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</si>
  <si>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</si>
  <si>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</si>
  <si>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</si>
  <si>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</si>
  <si>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</si>
  <si>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</si>
  <si>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</si>
  <si>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</si>
  <si>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</si>
  <si>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</si>
  <si>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</si>
  <si>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</si>
  <si>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</si>
  <si>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</si>
  <si>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</si>
  <si>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</si>
  <si>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</si>
  <si>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</si>
  <si>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</si>
  <si>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</si>
  <si>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</si>
  <si>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</si>
  <si>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</si>
  <si>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</si>
  <si>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</si>
  <si>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</si>
  <si>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</si>
  <si>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</si>
  <si>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</si>
  <si>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</si>
  <si>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</si>
  <si>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</si>
  <si>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</si>
  <si>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</si>
  <si>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</si>
  <si>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</si>
  <si>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</si>
  <si>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</si>
  <si>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</si>
  <si>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</si>
  <si>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</si>
  <si>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</si>
  <si>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</si>
  <si>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</si>
  <si>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</si>
  <si>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</si>
  <si>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</si>
  <si>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</si>
  <si>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</si>
  <si>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</si>
  <si>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</si>
  <si>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</si>
  <si>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</si>
  <si>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</si>
  <si>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</si>
  <si>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</si>
  <si>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</si>
  <si>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</si>
  <si>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</si>
  <si>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</si>
  <si>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</si>
  <si>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</si>
  <si>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</si>
  <si>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</si>
  <si>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</si>
  <si>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</si>
  <si>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</si>
  <si>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</si>
  <si>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</si>
  <si>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</si>
  <si>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</si>
  <si>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</si>
  <si>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</si>
  <si>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</si>
  <si>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</si>
  <si>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</si>
  <si>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</si>
  <si>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</si>
  <si>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</si>
  <si>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</si>
  <si>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</si>
  <si>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</si>
  <si>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</si>
  <si>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</si>
  <si>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</si>
  <si>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</si>
  <si>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</si>
  <si>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</si>
  <si>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</si>
  <si>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</si>
  <si>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</si>
  <si>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</si>
  <si>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</si>
  <si>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</si>
  <si>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</si>
  <si>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</si>
  <si>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</si>
  <si>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</si>
  <si>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</si>
  <si>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</si>
  <si>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</si>
  <si>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</si>
  <si>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</si>
  <si>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</si>
  <si>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</si>
  <si>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</si>
  <si>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</si>
  <si>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</si>
  <si>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</si>
  <si>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</si>
  <si>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</si>
  <si>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</si>
  <si>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</si>
  <si>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</si>
  <si>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</si>
  <si>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</si>
  <si>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</si>
  <si>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</si>
  <si>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</si>
  <si>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</si>
  <si>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</si>
  <si>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</si>
  <si>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</si>
  <si>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</si>
  <si>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</si>
  <si>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</si>
  <si>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</si>
  <si>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</si>
  <si>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</si>
  <si>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</si>
  <si>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</si>
  <si>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</si>
  <si>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</si>
  <si>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</si>
  <si>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</si>
  <si>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</si>
  <si>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</si>
  <si>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</si>
  <si>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</si>
  <si>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</si>
  <si>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</si>
  <si>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</si>
  <si>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</si>
  <si>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</si>
  <si>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</si>
  <si>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</si>
  <si>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</si>
  <si>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</si>
  <si>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</si>
  <si>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</si>
  <si>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</si>
  <si>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</si>
  <si>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</si>
  <si>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</si>
  <si>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</si>
  <si>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</si>
  <si>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</si>
  <si>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</si>
  <si>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</si>
  <si>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</si>
  <si>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</si>
  <si>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</si>
  <si>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</si>
  <si>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</si>
  <si>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</si>
  <si>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</si>
  <si>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</si>
  <si>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</si>
  <si>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</si>
  <si>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</si>
  <si>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</si>
  <si>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</si>
  <si>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</si>
  <si>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</si>
  <si>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</si>
  <si>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</si>
  <si>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</si>
  <si>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</si>
  <si>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</si>
  <si>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</si>
  <si>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</si>
  <si>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</si>
  <si>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</si>
  <si>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</si>
  <si>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</si>
  <si>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</si>
  <si>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</si>
  <si>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</si>
  <si>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</si>
  <si>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</si>
  <si>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</si>
  <si>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</si>
  <si>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</si>
  <si>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</si>
  <si>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</si>
  <si>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</si>
  <si>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</si>
  <si>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</si>
  <si>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</si>
  <si>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</si>
  <si>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</si>
  <si>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</si>
  <si>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</si>
  <si>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</si>
  <si>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</si>
  <si>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</si>
  <si>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</si>
  <si>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</si>
  <si>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</si>
  <si>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</si>
  <si>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</si>
  <si>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</si>
  <si>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</si>
  <si>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</si>
  <si>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</si>
  <si>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</si>
  <si>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</si>
  <si>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</si>
  <si>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</si>
  <si>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</si>
  <si>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</si>
  <si>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</si>
  <si>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</si>
  <si>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</si>
  <si>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</si>
  <si>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</si>
  <si>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</si>
  <si>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</si>
  <si>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</si>
  <si>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</si>
  <si>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</si>
  <si>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</si>
  <si>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</si>
  <si>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</si>
  <si>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</si>
  <si>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</si>
  <si>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</si>
  <si>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</si>
  <si>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</si>
  <si>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</si>
  <si>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</si>
  <si>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</si>
  <si>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</si>
  <si>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</si>
  <si>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</si>
  <si>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</si>
  <si>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</si>
  <si>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</si>
  <si>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</si>
  <si>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</si>
  <si>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</si>
  <si>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</si>
  <si>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</si>
  <si>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</si>
  <si>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</si>
  <si>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</si>
  <si>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</si>
  <si>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</si>
  <si>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</si>
  <si>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</si>
  <si>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</si>
  <si>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</si>
  <si>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</si>
  <si>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</si>
  <si>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</si>
  <si>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</si>
  <si>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</si>
  <si>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</si>
  <si>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</si>
  <si>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</si>
  <si>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</si>
  <si>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</si>
  <si>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</si>
  <si>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</si>
  <si>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</si>
  <si>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</si>
  <si>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</si>
  <si>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</si>
  <si>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</si>
  <si>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</si>
  <si>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</si>
  <si>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</si>
  <si>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</si>
  <si>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</si>
  <si>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</si>
  <si>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</si>
  <si>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</si>
  <si>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</si>
  <si>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</si>
  <si>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</si>
  <si>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</si>
  <si>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</si>
  <si>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</si>
  <si>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</si>
  <si>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</si>
  <si>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</si>
  <si>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</si>
  <si>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</si>
  <si>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</si>
  <si>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</si>
  <si>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</si>
  <si>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</si>
  <si>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</si>
  <si>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</si>
  <si>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</si>
  <si>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</si>
  <si>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</si>
  <si>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</si>
  <si>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</si>
  <si>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</si>
  <si>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</si>
  <si>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</si>
  <si>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</si>
  <si>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</si>
  <si>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</si>
  <si>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</si>
  <si>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</si>
  <si>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</si>
  <si>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</si>
  <si>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</si>
  <si>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</si>
  <si>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</si>
  <si>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</si>
  <si>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</si>
  <si>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</si>
  <si>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</si>
  <si>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</si>
  <si>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</si>
  <si>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</si>
  <si>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</si>
  <si>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</si>
  <si>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</si>
  <si>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</si>
  <si>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</si>
  <si>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</si>
  <si>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</si>
  <si>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</si>
  <si>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</si>
  <si>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</si>
  <si>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</si>
  <si>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</si>
  <si>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</si>
  <si>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</si>
  <si>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</si>
  <si>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</si>
  <si>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</si>
  <si>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</si>
  <si>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</si>
  <si>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</si>
  <si>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</si>
  <si>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</si>
  <si>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</si>
  <si>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</si>
  <si>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</si>
  <si>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</si>
  <si>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</si>
  <si>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</si>
  <si>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</si>
  <si>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</si>
  <si>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</si>
  <si>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</si>
  <si>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</si>
  <si>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</si>
  <si>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</si>
  <si>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</si>
  <si>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</si>
  <si>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</si>
  <si>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</si>
  <si>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</si>
  <si>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</si>
  <si>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</si>
  <si>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</si>
  <si>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</si>
  <si>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</si>
  <si>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</si>
  <si>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</si>
  <si>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</si>
  <si>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</si>
  <si>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</si>
  <si>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</si>
  <si>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</si>
  <si>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</si>
  <si>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</si>
  <si>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</si>
  <si>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</si>
  <si>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</si>
  <si>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</si>
  <si>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</si>
  <si>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</si>
  <si>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</si>
  <si>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</si>
  <si>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</si>
  <si>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</si>
  <si>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</si>
  <si>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</si>
  <si>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</si>
  <si>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</si>
  <si>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</si>
  <si>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</si>
  <si>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</si>
  <si>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</si>
  <si>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</si>
  <si>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</si>
  <si>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</si>
  <si>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</si>
  <si>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</si>
  <si>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</si>
  <si>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</si>
  <si>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</si>
  <si>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</si>
  <si>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</si>
  <si>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</si>
  <si>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</si>
  <si>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</si>
  <si>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</si>
  <si>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</si>
  <si>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</si>
  <si>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</si>
  <si>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</si>
  <si>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</si>
  <si>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</si>
  <si>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</si>
  <si>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</si>
  <si>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</si>
  <si>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</si>
  <si>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</si>
  <si>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</si>
  <si>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</si>
  <si>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</si>
  <si>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</si>
  <si>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</si>
  <si>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</si>
  <si>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</si>
  <si>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</si>
  <si>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</si>
  <si>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</si>
  <si>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</si>
  <si>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</si>
  <si>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</si>
  <si>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</si>
  <si>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</si>
  <si>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</si>
  <si>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</si>
  <si>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</si>
  <si>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</si>
  <si>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</si>
  <si>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</si>
  <si>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</si>
  <si>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</si>
  <si>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</si>
  <si>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</si>
  <si>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</si>
  <si>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</si>
  <si>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</si>
  <si>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</si>
  <si>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</si>
  <si>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</si>
  <si>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</si>
  <si>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</si>
  <si>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</si>
  <si>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</si>
  <si>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</si>
  <si>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</si>
  <si>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</si>
  <si>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</si>
  <si>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</si>
  <si>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</si>
  <si>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</si>
  <si>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</si>
  <si>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</si>
  <si>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</si>
  <si>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</si>
  <si>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</si>
  <si>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</si>
  <si>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</si>
  <si>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</si>
  <si>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</si>
  <si>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</si>
  <si>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</si>
  <si>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</si>
  <si>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</si>
  <si>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</si>
  <si>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</si>
  <si>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</si>
  <si>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</si>
  <si>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</si>
  <si>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</si>
  <si>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</si>
  <si>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</si>
  <si>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</si>
  <si>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</si>
  <si>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</si>
  <si>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</si>
  <si>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</si>
  <si>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</si>
  <si>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</si>
  <si>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</si>
  <si>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</si>
  <si>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</si>
  <si>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</si>
  <si>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</si>
  <si>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</si>
  <si>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</si>
  <si>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</si>
  <si>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</si>
  <si>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</si>
  <si>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</si>
  <si>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</si>
  <si>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</si>
  <si>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</si>
  <si>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</si>
  <si>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</si>
  <si>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</si>
  <si>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</si>
  <si>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</si>
  <si>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</si>
  <si>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</si>
  <si>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</si>
  <si>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</si>
  <si>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</si>
  <si>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</si>
  <si>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</si>
  <si>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</si>
  <si>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</si>
  <si>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</si>
  <si>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</si>
  <si>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</si>
  <si>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</si>
  <si>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</si>
  <si>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</si>
  <si>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</si>
  <si>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</si>
  <si>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</si>
  <si>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</si>
  <si>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</si>
  <si>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</si>
  <si>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</si>
  <si>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</si>
  <si>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</si>
  <si>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</si>
  <si>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</si>
  <si>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</si>
  <si>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</si>
  <si>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</si>
  <si>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</si>
  <si>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</si>
  <si>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</si>
  <si>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</si>
  <si>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</si>
  <si>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</si>
  <si>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</si>
  <si>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</si>
  <si>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</si>
  <si>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</si>
  <si>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</si>
  <si>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</si>
  <si>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</si>
  <si>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</si>
  <si>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</si>
  <si>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</si>
  <si>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</si>
  <si>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</si>
  <si>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</si>
  <si>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</si>
  <si>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</si>
  <si>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</si>
  <si>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</si>
  <si>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</si>
  <si>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</si>
  <si>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</si>
  <si>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</si>
  <si>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</si>
  <si>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</si>
  <si>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</si>
  <si>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</si>
  <si>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</si>
  <si>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</si>
  <si>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</si>
  <si>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</si>
  <si>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</si>
  <si>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</si>
  <si>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</si>
  <si>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</si>
  <si>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</si>
  <si>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</si>
  <si>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</si>
  <si>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</si>
  <si>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</si>
  <si>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</si>
  <si>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</si>
  <si>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</si>
  <si>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</si>
  <si>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</si>
  <si>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</si>
  <si>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</si>
  <si>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</si>
  <si>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</si>
  <si>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</si>
  <si>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</si>
  <si>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</si>
  <si>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</si>
  <si>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</si>
  <si>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</si>
  <si>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</si>
  <si>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</si>
  <si>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</si>
  <si>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</si>
  <si>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</si>
  <si>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</si>
  <si>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</si>
  <si>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</si>
  <si>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</si>
  <si>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</si>
  <si>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</si>
  <si>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</si>
  <si>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</si>
  <si>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</si>
  <si>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</si>
  <si>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</si>
  <si>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</si>
  <si>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</si>
  <si>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</si>
  <si>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</si>
  <si>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</si>
  <si>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</si>
  <si>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</si>
  <si>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</si>
  <si>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</si>
  <si>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</si>
  <si>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</si>
  <si>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</si>
  <si>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</si>
  <si>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</si>
  <si>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</si>
  <si>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</si>
  <si>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</si>
  <si>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</si>
  <si>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</si>
  <si>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</si>
  <si>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</si>
  <si>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</si>
  <si>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</si>
  <si>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</si>
  <si>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</si>
  <si>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</si>
  <si>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</si>
  <si>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</si>
  <si>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</si>
  <si>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</si>
  <si>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</si>
  <si>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</si>
  <si>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</si>
  <si>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</si>
  <si>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</si>
  <si>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</si>
  <si>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</si>
  <si>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</si>
  <si>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</si>
  <si>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</si>
  <si>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</si>
  <si>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</si>
  <si>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</si>
  <si>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</si>
  <si>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</si>
  <si>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</si>
  <si>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</si>
  <si>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</si>
  <si>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</si>
  <si>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</si>
  <si>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</si>
  <si>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</si>
  <si>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</si>
  <si>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</si>
  <si>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</si>
  <si>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</si>
  <si>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</si>
  <si>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</si>
  <si>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</si>
  <si>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</si>
  <si>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</si>
  <si>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</si>
  <si>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</si>
  <si>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</si>
  <si>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</si>
  <si>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</si>
  <si>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</si>
  <si>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</si>
  <si>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</si>
  <si>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</si>
  <si>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</si>
  <si>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</si>
  <si>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</si>
  <si>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</si>
  <si>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</si>
  <si>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</si>
  <si>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</si>
  <si>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</si>
  <si>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</si>
  <si>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</si>
  <si>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</si>
  <si>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</si>
  <si>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</si>
  <si>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</si>
  <si>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</si>
  <si>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</si>
  <si>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</si>
  <si>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</si>
  <si>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</si>
  <si>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</si>
  <si>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</si>
  <si>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</si>
  <si>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</si>
  <si>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</si>
  <si>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</si>
  <si>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</si>
  <si>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</si>
  <si>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</si>
  <si>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</si>
  <si>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</si>
  <si>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</si>
  <si>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</si>
  <si>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</si>
  <si>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</si>
  <si>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</si>
  <si>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</si>
  <si>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</si>
  <si>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</si>
  <si>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</si>
  <si>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</si>
  <si>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</si>
  <si>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</si>
  <si>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</si>
  <si>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</si>
  <si>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</si>
  <si>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</si>
  <si>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</si>
  <si>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</si>
  <si>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</si>
  <si>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</si>
  <si>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</si>
  <si>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</si>
  <si>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</si>
  <si>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</si>
  <si>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</si>
  <si>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</si>
  <si>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</si>
  <si>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</si>
  <si>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</si>
  <si>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</si>
  <si>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</si>
  <si>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</si>
  <si>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</si>
  <si>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</si>
  <si>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</si>
  <si>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</si>
  <si>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</si>
  <si>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</si>
  <si>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</si>
  <si>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</si>
  <si>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</si>
  <si>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</si>
  <si>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</si>
  <si>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</si>
  <si>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</si>
  <si>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</si>
  <si>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</si>
  <si>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</si>
  <si>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</si>
  <si>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</si>
  <si>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</si>
  <si>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</si>
  <si>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</si>
  <si>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</si>
  <si>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</si>
  <si>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</si>
  <si>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</si>
  <si>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</si>
  <si>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</si>
  <si>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</si>
  <si>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</si>
  <si>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</si>
  <si>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</si>
  <si>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</si>
  <si>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</si>
  <si>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</si>
  <si>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</si>
  <si>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</si>
  <si>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</si>
  <si>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</si>
  <si>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</si>
  <si>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</si>
  <si>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</si>
  <si>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</si>
  <si>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</si>
  <si>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</si>
  <si>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</si>
  <si>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</si>
  <si>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</si>
  <si>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</si>
  <si>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</si>
  <si>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</si>
  <si>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</si>
  <si>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</si>
  <si>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</si>
  <si>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</si>
  <si>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</si>
  <si>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</si>
  <si>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</si>
  <si>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</si>
  <si>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</si>
  <si>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</si>
  <si>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</si>
  <si>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</si>
  <si>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</si>
  <si>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</si>
  <si>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</si>
  <si>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</si>
  <si>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</si>
  <si>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</si>
  <si>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</si>
  <si>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</si>
  <si>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</si>
  <si>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</si>
  <si>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</si>
  <si>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</si>
  <si>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</si>
  <si>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</si>
  <si>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</si>
  <si>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</si>
  <si>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</si>
  <si>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</si>
  <si>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</si>
  <si>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</si>
  <si>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</si>
  <si>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</si>
  <si>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</si>
  <si>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</si>
  <si>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</si>
  <si>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</si>
  <si>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</si>
  <si>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</si>
  <si>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</si>
  <si>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</si>
  <si>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</si>
  <si>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</si>
  <si>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</si>
  <si>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</si>
  <si>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</si>
  <si>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</si>
  <si>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</si>
  <si>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</si>
  <si>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</si>
  <si>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</si>
  <si>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</si>
  <si>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</si>
  <si>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</si>
  <si>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</si>
  <si>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</si>
  <si>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</si>
  <si>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</si>
  <si>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</si>
  <si>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</si>
  <si>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</si>
  <si>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</si>
  <si>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</si>
  <si>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</si>
  <si>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</si>
  <si>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</si>
  <si>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</si>
  <si>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</si>
  <si>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</si>
  <si>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</si>
  <si>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</si>
  <si>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</si>
  <si>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</si>
  <si>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</si>
  <si>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</si>
  <si>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</si>
  <si>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</si>
  <si>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</si>
  <si>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</si>
  <si>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</si>
  <si>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</si>
  <si>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</si>
  <si>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</si>
  <si>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</si>
  <si>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</si>
  <si>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</si>
  <si>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</si>
  <si>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</si>
  <si>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</si>
  <si>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</si>
  <si>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</si>
  <si>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</si>
  <si>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</si>
  <si>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</si>
  <si>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</si>
  <si>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</si>
  <si>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</si>
  <si>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</si>
  <si>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</si>
  <si>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</si>
  <si>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</si>
  <si>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</si>
  <si>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</si>
  <si>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</si>
  <si>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</si>
  <si>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</si>
  <si>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</si>
  <si>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</si>
  <si>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</si>
  <si>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</si>
  <si>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</si>
  <si>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</si>
  <si>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</si>
  <si>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</si>
  <si>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</si>
  <si>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</si>
  <si>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</si>
  <si>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</si>
  <si>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</si>
  <si>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</si>
  <si>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</si>
  <si>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</si>
  <si>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</si>
  <si>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</si>
  <si>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</si>
  <si>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</si>
  <si>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</si>
  <si>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</si>
  <si>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</si>
  <si>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</si>
  <si>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</si>
  <si>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</si>
  <si>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</si>
  <si>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</si>
  <si>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</si>
  <si>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</si>
  <si>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</si>
  <si>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</si>
  <si>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</si>
  <si>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</si>
  <si>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</si>
  <si>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</si>
  <si>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</si>
  <si>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</si>
  <si>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</si>
  <si>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</si>
  <si>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</si>
  <si>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</si>
  <si>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</si>
  <si>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</si>
  <si>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</si>
  <si>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</si>
  <si>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</si>
  <si>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</si>
  <si>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</si>
  <si>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</si>
  <si>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</si>
  <si>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</si>
  <si>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</si>
  <si>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</si>
  <si>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</si>
  <si>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</si>
  <si>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</si>
  <si>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</si>
  <si>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</si>
  <si>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</si>
  <si>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</si>
  <si>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</si>
  <si>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</si>
  <si>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</si>
  <si>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</si>
  <si>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</si>
  <si>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</si>
  <si>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</si>
  <si>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</si>
  <si>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</si>
  <si>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</si>
  <si>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</si>
  <si>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</si>
  <si>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</si>
  <si>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</si>
  <si>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</si>
  <si>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</si>
  <si>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</si>
  <si>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</si>
  <si>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</si>
  <si>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</si>
  <si>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</si>
  <si>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</si>
  <si>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</si>
  <si>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</si>
  <si>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</si>
  <si>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</si>
  <si>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</si>
  <si>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</si>
  <si>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</si>
  <si>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</si>
  <si>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</si>
  <si>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</si>
  <si>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</si>
  <si>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</si>
  <si>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</si>
  <si>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</si>
  <si>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</si>
  <si>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</si>
  <si>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</si>
  <si>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</si>
  <si>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</si>
  <si>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</si>
  <si>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</si>
  <si>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</si>
  <si>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</si>
  <si>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</si>
  <si>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</si>
  <si>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</si>
  <si>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</si>
  <si>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</si>
  <si>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</si>
  <si>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</si>
  <si>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</si>
  <si>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</si>
  <si>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</si>
  <si>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</si>
  <si>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</si>
  <si>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</si>
  <si>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</si>
  <si>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</si>
  <si>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</si>
  <si>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</si>
  <si>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</si>
  <si>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</si>
  <si>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</si>
  <si>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</si>
  <si>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</si>
  <si>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</si>
  <si>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</si>
  <si>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</si>
  <si>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</si>
  <si>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</si>
  <si>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</si>
  <si>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</si>
  <si>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</si>
  <si>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</si>
  <si>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</si>
  <si>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</si>
  <si>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</si>
  <si>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</si>
  <si>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</si>
  <si>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</si>
  <si>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</si>
  <si>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</si>
  <si>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</si>
  <si>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</si>
  <si>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</si>
  <si>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</si>
  <si>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</si>
  <si>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</si>
  <si>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</si>
  <si>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</si>
  <si>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</si>
  <si>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</si>
  <si>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</si>
  <si>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</si>
  <si>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</si>
  <si>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</si>
  <si>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</si>
  <si>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</si>
  <si>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</si>
  <si>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</si>
  <si>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</si>
  <si>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</si>
  <si>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</si>
  <si>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</si>
  <si>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</si>
  <si>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</si>
  <si>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</si>
  <si>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</si>
  <si>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</si>
  <si>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</si>
  <si>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</si>
  <si>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</si>
  <si>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</si>
  <si>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</si>
  <si>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</si>
  <si>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</si>
  <si>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</si>
  <si>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</si>
  <si>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</si>
  <si>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</si>
  <si>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</si>
  <si>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</si>
  <si>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</si>
  <si>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</si>
  <si>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</si>
  <si>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</si>
  <si>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</si>
  <si>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</si>
  <si>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</si>
  <si>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</si>
  <si>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</si>
  <si>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</si>
  <si>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</si>
  <si>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</si>
  <si>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</si>
  <si>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</si>
  <si>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</si>
  <si>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</si>
  <si>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</si>
  <si>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</si>
  <si>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</si>
  <si>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</si>
  <si>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</si>
  <si>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</si>
  <si>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</si>
  <si>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</si>
  <si>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</si>
  <si>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</si>
  <si>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</si>
  <si>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</si>
  <si>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</si>
  <si>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</si>
  <si>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</si>
  <si>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</si>
  <si>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</si>
  <si>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</si>
  <si>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</si>
  <si>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</si>
  <si>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</si>
  <si>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</si>
  <si>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</si>
  <si>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</si>
  <si>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</si>
  <si>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</si>
  <si>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</si>
  <si>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</si>
  <si>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</si>
  <si>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</si>
  <si>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</si>
  <si>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</si>
  <si>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</si>
  <si>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</si>
  <si>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</si>
  <si>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</si>
  <si>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</si>
  <si>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</si>
  <si>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</si>
  <si>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</si>
  <si>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</si>
  <si>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</si>
  <si>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</si>
  <si>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</si>
  <si>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</si>
  <si>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</si>
  <si>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</si>
  <si>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</si>
  <si>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</si>
  <si>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</si>
  <si>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</si>
  <si>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</si>
  <si>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</si>
  <si>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</si>
  <si>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</si>
  <si>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</si>
  <si>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</si>
  <si>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</si>
  <si>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</si>
  <si>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</si>
  <si>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</si>
  <si>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</si>
  <si>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</si>
  <si>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</si>
  <si>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</si>
  <si>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</si>
  <si>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</si>
  <si>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</si>
  <si>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</si>
  <si>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</si>
  <si>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</si>
  <si>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</si>
  <si>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</si>
  <si>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</si>
  <si>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</si>
  <si>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</si>
  <si>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</si>
  <si>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</si>
  <si>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</si>
  <si>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</si>
  <si>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</si>
  <si>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</si>
  <si>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</si>
  <si>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</si>
  <si>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</si>
  <si>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</si>
  <si>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</si>
  <si>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</si>
  <si>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</si>
  <si>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</si>
  <si>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</si>
  <si>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</si>
  <si>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</si>
  <si>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</si>
  <si>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</si>
  <si>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</si>
  <si>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</si>
  <si>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</si>
  <si>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</si>
  <si>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</si>
  <si>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</si>
  <si>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</si>
  <si>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</si>
  <si>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</si>
  <si>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</si>
  <si>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</si>
  <si>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</si>
  <si>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</si>
  <si>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</si>
  <si>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</si>
  <si>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</si>
  <si>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</si>
  <si>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</si>
  <si>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</si>
  <si>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</si>
  <si>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</si>
  <si>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</si>
  <si>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</si>
  <si>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</si>
  <si>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</si>
  <si>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</si>
  <si>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</si>
  <si>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</si>
  <si>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</si>
  <si>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</si>
  <si>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</si>
  <si>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</si>
  <si>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</si>
  <si>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</si>
  <si>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</si>
  <si>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</si>
  <si>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</si>
  <si>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</si>
  <si>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</si>
  <si>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</si>
  <si>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</si>
  <si>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</si>
  <si>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</si>
  <si>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</si>
  <si>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</si>
  <si>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</si>
  <si>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</si>
  <si>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</si>
  <si>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</si>
  <si>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</si>
  <si>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</si>
  <si>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</si>
  <si>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</si>
  <si>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</si>
  <si>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</si>
  <si>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</si>
  <si>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</si>
  <si>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</si>
  <si>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</si>
  <si>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</si>
  <si>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</si>
  <si>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</si>
  <si>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</si>
  <si>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</si>
  <si>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</si>
  <si>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</si>
  <si>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</si>
  <si>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</si>
  <si>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</si>
  <si>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</si>
  <si>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</si>
  <si>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</si>
  <si>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</si>
  <si>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</si>
  <si>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</si>
  <si>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</si>
  <si>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</si>
  <si>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</si>
  <si>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</si>
  <si>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</si>
  <si>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</si>
  <si>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</si>
  <si>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</si>
  <si>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</si>
  <si>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</si>
  <si>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</si>
  <si>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</si>
  <si>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</si>
  <si>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</si>
  <si>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</si>
  <si>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</si>
  <si>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</si>
  <si>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</si>
  <si>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</si>
  <si>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</si>
  <si>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</si>
  <si>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</si>
  <si>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</si>
  <si>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</si>
  <si>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</si>
  <si>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</si>
  <si>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</si>
  <si>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</si>
  <si>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</si>
  <si>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</si>
  <si>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</si>
  <si>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</si>
  <si>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</si>
  <si>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</si>
  <si>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</si>
  <si>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</si>
  <si>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</si>
  <si>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</si>
  <si>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</si>
  <si>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</si>
  <si>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</si>
  <si>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</si>
  <si>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</si>
  <si>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</si>
  <si>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</si>
  <si>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</si>
  <si>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</si>
  <si>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</si>
  <si>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</si>
  <si>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</si>
  <si>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</si>
  <si>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</si>
  <si>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</si>
  <si>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</si>
  <si>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</si>
  <si>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</si>
  <si>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</si>
  <si>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</si>
  <si>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</si>
  <si>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</si>
  <si>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</si>
  <si>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</si>
  <si>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</si>
  <si>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</si>
  <si>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</si>
  <si>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</si>
  <si>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</si>
  <si>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</si>
  <si>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</si>
  <si>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</si>
  <si>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</si>
  <si>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</si>
  <si>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</si>
  <si>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</si>
  <si>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</si>
  <si>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</si>
  <si>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</si>
  <si>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</si>
  <si>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</si>
  <si>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</si>
  <si>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</si>
  <si>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</si>
  <si>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</si>
  <si>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</si>
  <si>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</si>
  <si>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</si>
  <si>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</si>
  <si>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</si>
  <si>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</si>
  <si>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</si>
  <si>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</si>
  <si>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</si>
  <si>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</si>
  <si>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</si>
  <si>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</si>
  <si>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</si>
  <si>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</si>
  <si>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</si>
  <si>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</si>
  <si>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</si>
  <si>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</si>
  <si>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</si>
  <si>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</si>
  <si>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</si>
  <si>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</si>
  <si>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</si>
  <si>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</si>
  <si>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</si>
  <si>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</si>
  <si>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</si>
  <si>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</si>
  <si>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</si>
  <si>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</si>
  <si>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</si>
  <si>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</si>
  <si>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</si>
  <si>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</si>
  <si>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</si>
  <si>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</si>
  <si>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</si>
  <si>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</si>
  <si>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</si>
  <si>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</si>
  <si>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</si>
  <si>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</si>
  <si>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</si>
  <si>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</si>
  <si>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</si>
  <si>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</si>
  <si>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</si>
  <si>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</si>
  <si>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</si>
  <si>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</si>
  <si>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</si>
  <si>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</si>
  <si>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</si>
  <si>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</si>
  <si>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</si>
  <si>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</si>
  <si>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</si>
  <si>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</si>
  <si>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</si>
  <si>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</si>
  <si>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</si>
  <si>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</si>
  <si>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</si>
  <si>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</si>
  <si>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</si>
  <si>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</si>
  <si>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</si>
  <si>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</si>
  <si>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</si>
  <si>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</si>
  <si>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</si>
  <si>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</si>
  <si>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</si>
  <si>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</si>
  <si>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</si>
  <si>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</si>
  <si>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</si>
  <si>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</si>
  <si>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</si>
  <si>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</si>
  <si>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</si>
  <si>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</si>
  <si>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</si>
  <si>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</si>
  <si>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</si>
  <si>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</si>
  <si>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</si>
  <si>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</si>
  <si>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</si>
  <si>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</si>
  <si>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</si>
  <si>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</si>
  <si>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</si>
  <si>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</si>
  <si>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</si>
  <si>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</si>
  <si>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</si>
  <si>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</si>
  <si>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</si>
  <si>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</si>
  <si>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</si>
  <si>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</si>
  <si>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</si>
  <si>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</si>
  <si>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</si>
  <si>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</si>
  <si>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</si>
  <si>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</si>
  <si>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</si>
  <si>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</si>
  <si>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</si>
  <si>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</si>
  <si>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</si>
  <si>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</si>
  <si>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</si>
  <si>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</si>
  <si>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</si>
  <si>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</si>
  <si>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</si>
  <si>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</si>
  <si>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</si>
  <si>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</si>
  <si>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</si>
  <si>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</si>
  <si>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</si>
  <si>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</si>
  <si>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</si>
  <si>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</si>
  <si>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</si>
  <si>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</si>
  <si>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</si>
  <si>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</si>
  <si>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</si>
  <si>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</si>
  <si>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</si>
  <si>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</si>
  <si>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</si>
  <si>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</si>
  <si>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</si>
  <si>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</si>
  <si>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</si>
  <si>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</si>
  <si>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</si>
  <si>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</si>
  <si>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</si>
  <si>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</si>
  <si>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</si>
  <si>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</si>
  <si>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</si>
  <si>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</si>
  <si>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</si>
  <si>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</si>
  <si>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</si>
  <si>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</si>
  <si>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</si>
  <si>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</si>
  <si>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</si>
  <si>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</si>
  <si>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</si>
  <si>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</si>
  <si>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</si>
  <si>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</si>
  <si>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</si>
  <si>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</si>
  <si>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</si>
  <si>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</si>
  <si>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</si>
  <si>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</si>
  <si>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</si>
  <si>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</si>
  <si>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</si>
  <si>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</si>
  <si>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</si>
  <si>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</si>
  <si>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</si>
  <si>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</si>
  <si>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</si>
  <si>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</si>
  <si>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</si>
  <si>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</si>
  <si>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</si>
  <si>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</si>
  <si>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</si>
  <si>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</si>
  <si>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</si>
  <si>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</si>
  <si>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</si>
  <si>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</si>
  <si>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</si>
  <si>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</si>
  <si>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</si>
  <si>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</si>
  <si>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</si>
  <si>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</si>
  <si>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</si>
  <si>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</si>
  <si>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</si>
  <si>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</si>
  <si>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</si>
  <si>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</si>
  <si>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</si>
  <si>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</si>
  <si>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</si>
  <si>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</si>
  <si>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</si>
  <si>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</si>
  <si>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</si>
  <si>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</si>
  <si>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</si>
  <si>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</si>
  <si>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</si>
  <si>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</si>
  <si>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</si>
  <si>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</si>
  <si>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</si>
  <si>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</si>
  <si>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</si>
  <si>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</si>
  <si>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</si>
  <si>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</si>
  <si>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</si>
  <si>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</si>
  <si>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</si>
  <si>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</si>
  <si>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</si>
  <si>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</si>
  <si>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</si>
  <si>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</si>
  <si>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</si>
  <si>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</si>
  <si>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</si>
  <si>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</si>
  <si>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</si>
  <si>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</si>
  <si>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</si>
  <si>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</si>
  <si>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</si>
  <si>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</si>
  <si>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</si>
  <si>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</si>
  <si>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</si>
  <si>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</si>
  <si>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</si>
  <si>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</si>
  <si>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</si>
  <si>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</si>
  <si>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</si>
  <si>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</si>
  <si>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</si>
  <si>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</si>
  <si>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</si>
  <si>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</si>
  <si>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</si>
  <si>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</si>
  <si>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</si>
  <si>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</si>
  <si>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</si>
  <si>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</si>
  <si>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</si>
  <si>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</si>
  <si>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</si>
  <si>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</si>
  <si>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</si>
  <si>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</si>
  <si>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</si>
  <si>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</si>
  <si>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</si>
  <si>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</si>
  <si>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</si>
  <si>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</si>
  <si>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</si>
  <si>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</si>
  <si>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</si>
  <si>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</si>
  <si>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</si>
  <si>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</si>
  <si>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</si>
  <si>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</si>
  <si>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</si>
  <si>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</si>
  <si>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</si>
  <si>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</si>
  <si>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</si>
  <si>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</si>
  <si>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</si>
  <si>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</si>
  <si>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</si>
  <si>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</si>
  <si>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</si>
  <si>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</si>
  <si>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</si>
  <si>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</si>
  <si>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</si>
  <si>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</si>
  <si>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</si>
  <si>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</si>
  <si>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</si>
  <si>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</si>
  <si>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</si>
  <si>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</si>
  <si>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</si>
  <si>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</si>
  <si>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</si>
  <si>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</si>
  <si>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</si>
  <si>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</si>
  <si>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</si>
  <si>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</si>
  <si>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</si>
  <si>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</si>
  <si>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</si>
  <si>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</si>
  <si>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</si>
  <si>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</si>
  <si>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</si>
  <si>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</si>
  <si>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</si>
  <si>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</si>
  <si>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</si>
  <si>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</si>
  <si>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</si>
  <si>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</si>
  <si>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</si>
  <si>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</si>
  <si>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</si>
  <si>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</si>
  <si>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</si>
  <si>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</si>
  <si>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</si>
  <si>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</si>
  <si>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</si>
  <si>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</si>
  <si>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</si>
  <si>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</si>
  <si>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</si>
  <si>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</si>
  <si>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</si>
  <si>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</si>
  <si>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</si>
  <si>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</si>
  <si>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</si>
  <si>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</si>
  <si>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</si>
  <si>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</si>
  <si>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</si>
  <si>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</si>
  <si>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</si>
  <si>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</si>
  <si>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</si>
  <si>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</si>
  <si>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</si>
  <si>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</si>
  <si>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</si>
  <si>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</si>
  <si>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</si>
  <si>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</si>
  <si>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</si>
  <si>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</si>
  <si>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</si>
  <si>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</si>
  <si>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</si>
  <si>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</si>
  <si>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</si>
  <si>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</si>
  <si>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</si>
  <si>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</si>
  <si>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</si>
  <si>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</si>
  <si>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</si>
  <si>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</si>
  <si>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</si>
  <si>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</si>
  <si>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</si>
  <si>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</si>
  <si>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</si>
  <si>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</si>
  <si>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</si>
  <si>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</si>
  <si>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</si>
  <si>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</si>
  <si>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</si>
  <si>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</si>
  <si>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</si>
  <si>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</si>
  <si>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</si>
  <si>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</si>
  <si>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</si>
  <si>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</si>
  <si>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</si>
  <si>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</si>
  <si>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</si>
  <si>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</si>
  <si>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</si>
  <si>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</si>
  <si>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</si>
  <si>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</si>
  <si>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</si>
  <si>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</si>
  <si>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</si>
  <si>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</si>
  <si>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</si>
  <si>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</si>
  <si>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</si>
  <si>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</si>
  <si>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</si>
  <si>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</si>
  <si>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</si>
  <si>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</si>
  <si>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</si>
  <si>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</si>
  <si>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</si>
  <si>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</si>
  <si>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</si>
  <si>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</si>
  <si>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</si>
  <si>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</si>
  <si>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</si>
  <si>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</si>
  <si>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</si>
  <si>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</si>
  <si>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</si>
  <si>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</si>
  <si>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</si>
  <si>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</si>
  <si>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</si>
  <si>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</si>
  <si>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</si>
  <si>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</si>
  <si>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</si>
  <si>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</si>
  <si>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</si>
  <si>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</si>
  <si>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</si>
  <si>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</si>
  <si>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</si>
  <si>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</si>
  <si>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</si>
  <si>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</si>
  <si>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</si>
  <si>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</si>
  <si>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</si>
  <si>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</si>
  <si>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</si>
  <si>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</si>
  <si>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</si>
  <si>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</si>
  <si>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</si>
  <si>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</si>
  <si>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</si>
  <si>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</si>
  <si>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</si>
  <si>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</si>
  <si>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</si>
  <si>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</si>
  <si>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</si>
  <si>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</si>
  <si>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</si>
  <si>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</si>
  <si>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</si>
  <si>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</si>
  <si>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</si>
  <si>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</si>
  <si>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</si>
  <si>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</si>
  <si>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</si>
  <si>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</si>
  <si>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</si>
  <si>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</si>
  <si>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</si>
  <si>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</si>
  <si>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</si>
  <si>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</si>
  <si>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</si>
  <si>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</si>
  <si>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</si>
  <si>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</si>
  <si>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</si>
  <si>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</si>
  <si>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</si>
  <si>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</si>
  <si>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</si>
  <si>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</si>
  <si>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</si>
  <si>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</si>
  <si>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</si>
  <si>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</si>
  <si>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</si>
  <si>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</si>
  <si>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</si>
  <si>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</si>
  <si>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</si>
  <si>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</si>
  <si>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</si>
  <si>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</si>
  <si>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</si>
  <si>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</si>
  <si>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</si>
  <si>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</si>
  <si>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</si>
  <si>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</si>
  <si>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</si>
  <si>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</si>
  <si>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</si>
  <si>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</si>
  <si>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</si>
  <si>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</si>
  <si>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</si>
  <si>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</si>
  <si>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</si>
  <si>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</si>
  <si>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</si>
  <si>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</si>
  <si>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</si>
  <si>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</si>
  <si>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</si>
  <si>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</si>
  <si>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</si>
  <si>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</si>
  <si>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</si>
  <si>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</si>
  <si>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</si>
  <si>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</si>
  <si>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</si>
  <si>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</si>
  <si>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</si>
  <si>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</si>
  <si>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</si>
  <si>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</si>
  <si>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</si>
  <si>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</si>
  <si>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</si>
  <si>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</si>
  <si>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</si>
  <si>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</si>
  <si>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</si>
  <si>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</si>
  <si>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</si>
  <si>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</si>
  <si>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</si>
  <si>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</si>
  <si>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</si>
  <si>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</si>
  <si>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</si>
  <si>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</si>
  <si>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</si>
  <si>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</si>
  <si>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</si>
  <si>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</si>
  <si>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</si>
  <si>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</si>
  <si>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</si>
  <si>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</si>
  <si>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</si>
  <si>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</si>
  <si>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</si>
  <si>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</si>
  <si>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</si>
  <si>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</si>
  <si>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</si>
  <si>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</si>
  <si>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</si>
  <si>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</si>
  <si>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</si>
  <si>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</si>
  <si>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</si>
  <si>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</si>
  <si>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</si>
  <si>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</si>
  <si>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</si>
  <si>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</si>
  <si>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</si>
  <si>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</si>
  <si>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</si>
  <si>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</si>
  <si>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</si>
  <si>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</si>
  <si>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</si>
  <si>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</si>
  <si>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</si>
  <si>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</si>
  <si>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</si>
  <si>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</si>
  <si>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</si>
  <si>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</si>
  <si>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</si>
  <si>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</si>
  <si>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</si>
  <si>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</si>
  <si>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</si>
  <si>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</si>
  <si>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</si>
  <si>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</si>
  <si>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</si>
  <si>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</si>
  <si>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</si>
  <si>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</si>
  <si>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</si>
  <si>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</si>
  <si>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</si>
  <si>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</si>
  <si>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</si>
  <si>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</si>
  <si>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</si>
  <si>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</si>
  <si>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</si>
  <si>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</si>
  <si>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</si>
  <si>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</si>
  <si>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</si>
  <si>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</si>
  <si>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</si>
  <si>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</si>
  <si>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</si>
  <si>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</si>
  <si>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</si>
  <si>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</si>
  <si>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</si>
  <si>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</si>
  <si>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</si>
  <si>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</si>
  <si>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</si>
  <si>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</si>
  <si>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</si>
  <si>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</si>
  <si>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</si>
  <si>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</si>
  <si>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</si>
  <si>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</si>
  <si>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</si>
  <si>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</si>
  <si>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</si>
  <si>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</si>
  <si>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</si>
  <si>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</si>
  <si>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</si>
  <si>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</si>
  <si>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</si>
  <si>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</si>
  <si>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</si>
  <si>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</si>
  <si>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</si>
  <si>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</si>
  <si>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</si>
  <si>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</si>
  <si>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</si>
  <si>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</si>
  <si>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</si>
  <si>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</si>
  <si>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</si>
  <si>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</si>
  <si>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</si>
  <si>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</si>
  <si>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</si>
  <si>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</si>
  <si>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</si>
  <si>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</si>
  <si>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</si>
  <si>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</si>
  <si>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</si>
  <si>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</si>
  <si>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</si>
  <si>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</si>
  <si>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</si>
  <si>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</si>
  <si>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</si>
  <si>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</si>
  <si>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</si>
  <si>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</si>
  <si>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</si>
  <si>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</si>
  <si>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</si>
  <si>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</si>
  <si>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</si>
  <si>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</si>
  <si>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</si>
  <si>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</si>
  <si>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</si>
  <si>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</si>
  <si>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</si>
  <si>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</si>
  <si>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</si>
  <si>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</si>
  <si>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</si>
  <si>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</si>
  <si>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</si>
  <si>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</si>
  <si>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</si>
  <si>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</si>
  <si>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</si>
  <si>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</si>
  <si>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</si>
  <si>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</si>
  <si>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</si>
  <si>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</si>
  <si>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</si>
  <si>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</si>
  <si>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</si>
  <si>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</si>
  <si>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</si>
  <si>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</si>
  <si>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</si>
  <si>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</si>
  <si>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</si>
  <si>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</si>
  <si>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</si>
  <si>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</si>
  <si>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</si>
  <si>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</si>
  <si>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</si>
  <si>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</si>
  <si>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</si>
  <si>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</si>
  <si>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</si>
  <si>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</si>
  <si>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</si>
  <si>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</si>
  <si>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</si>
  <si>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</si>
  <si>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</si>
  <si>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</si>
  <si>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</si>
  <si>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</si>
  <si>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</si>
  <si>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</si>
  <si>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</si>
  <si>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</si>
  <si>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</si>
  <si>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</si>
  <si>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</si>
  <si>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</si>
  <si>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</si>
  <si>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</si>
  <si>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</si>
  <si>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</si>
  <si>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</si>
  <si>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</si>
  <si>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</si>
  <si>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</si>
  <si>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</si>
  <si>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</si>
  <si>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</si>
  <si>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</si>
  <si>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</si>
  <si>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</si>
  <si>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</si>
  <si>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</si>
  <si>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</si>
  <si>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</si>
  <si>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</si>
  <si>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</si>
  <si>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</si>
  <si>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</si>
  <si>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</si>
  <si>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</si>
  <si>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</si>
  <si>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</si>
  <si>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</si>
  <si>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</si>
  <si>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</si>
  <si>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</si>
  <si>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</si>
  <si>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</si>
  <si>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</si>
  <si>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</si>
  <si>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</si>
  <si>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</si>
  <si>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</si>
  <si>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</si>
  <si>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</si>
  <si>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</si>
  <si>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</si>
  <si>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</si>
  <si>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</si>
  <si>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</si>
  <si>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</si>
  <si>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</si>
  <si>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</si>
  <si>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</si>
  <si>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</si>
  <si>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</si>
  <si>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</si>
  <si>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</si>
  <si>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</si>
  <si>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</si>
  <si>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</si>
  <si>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</si>
  <si>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</si>
  <si>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</si>
  <si>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</si>
  <si>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</si>
  <si>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</si>
  <si>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</si>
  <si>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</si>
  <si>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</si>
  <si>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</si>
  <si>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</si>
  <si>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</si>
  <si>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</si>
  <si>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</si>
  <si>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</si>
  <si>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</si>
  <si>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</si>
  <si>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</si>
  <si>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</si>
  <si>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</si>
  <si>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</si>
  <si>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</si>
  <si>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</si>
  <si>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</si>
  <si>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</si>
  <si>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</si>
  <si>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</si>
  <si>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</si>
  <si>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</si>
  <si>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</si>
  <si>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</si>
  <si>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</si>
  <si>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</si>
  <si>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</si>
  <si>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</si>
  <si>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</si>
  <si>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</si>
  <si>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</si>
  <si>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</si>
  <si>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</si>
  <si>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</si>
  <si>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</si>
  <si>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</si>
  <si>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</si>
  <si>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</si>
  <si>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</si>
  <si>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</si>
  <si>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</si>
  <si>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</si>
  <si>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</si>
  <si>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</si>
  <si>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</si>
  <si>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</si>
  <si>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</si>
  <si>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</si>
  <si>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</si>
  <si>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</si>
  <si>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</si>
  <si>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</si>
  <si>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</si>
  <si>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</si>
  <si>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</si>
  <si>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</si>
  <si>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</si>
  <si>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</si>
  <si>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</si>
  <si>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</si>
  <si>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</si>
  <si>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</si>
  <si>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</si>
  <si>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</si>
  <si>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</si>
  <si>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</si>
  <si>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</si>
  <si>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</si>
  <si>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</si>
  <si>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</si>
  <si>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</si>
  <si>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</si>
  <si>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</si>
  <si>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</si>
  <si>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</si>
  <si>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</si>
  <si>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</si>
  <si>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</si>
  <si>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</si>
  <si>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</si>
  <si>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</si>
  <si>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</si>
  <si>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</si>
  <si>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</si>
  <si>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</si>
  <si>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</si>
  <si>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</si>
  <si>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</si>
  <si>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</si>
  <si>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</si>
  <si>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</si>
  <si>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</si>
  <si>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</si>
  <si>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</si>
  <si>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</si>
  <si>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</si>
  <si>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</si>
  <si>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</si>
  <si>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</si>
  <si>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</si>
  <si>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</si>
  <si>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</si>
  <si>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</si>
  <si>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</si>
  <si>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</si>
  <si>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</si>
  <si>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</si>
  <si>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</si>
  <si>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</si>
  <si>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</si>
  <si>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</si>
  <si>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</si>
  <si>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</si>
  <si>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</si>
  <si>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</si>
  <si>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</si>
  <si>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</si>
  <si>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</si>
  <si>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</si>
  <si>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</si>
  <si>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</si>
  <si>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</si>
  <si>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</si>
  <si>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</si>
  <si>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</si>
  <si>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</si>
  <si>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</si>
  <si>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</si>
  <si>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</si>
  <si>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</si>
  <si>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</si>
  <si>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</si>
  <si>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</si>
  <si>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</si>
  <si>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</si>
  <si>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</si>
  <si>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</si>
  <si>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</si>
  <si>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</si>
  <si>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</si>
  <si>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</si>
  <si>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</si>
  <si>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</si>
  <si>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</si>
  <si>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</si>
  <si>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</si>
  <si>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</si>
  <si>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</si>
  <si>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</si>
  <si>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</si>
  <si>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</si>
  <si>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</si>
  <si>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</si>
  <si>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</si>
  <si>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</si>
  <si>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</si>
  <si>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</si>
  <si>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</si>
  <si>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</si>
  <si>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</si>
  <si>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</si>
  <si>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</si>
  <si>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</si>
  <si>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</si>
  <si>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</si>
  <si>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</si>
  <si>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</si>
  <si>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</si>
  <si>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</si>
  <si>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</si>
  <si>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</si>
  <si>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</si>
  <si>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</si>
  <si>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</si>
  <si>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</si>
  <si>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</si>
  <si>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</si>
  <si>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</si>
  <si>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</si>
  <si>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</si>
  <si>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</si>
  <si>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</si>
  <si>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</si>
  <si>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</si>
  <si>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</si>
  <si>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</si>
  <si>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</si>
  <si>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</si>
  <si>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</si>
  <si>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</si>
  <si>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</si>
  <si>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</si>
  <si>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</si>
  <si>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</si>
  <si>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</si>
  <si>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</si>
  <si>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</si>
  <si>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</si>
  <si>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</si>
  <si>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</si>
  <si>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</si>
  <si>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</si>
  <si>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</si>
  <si>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</si>
  <si>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</si>
  <si>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</si>
  <si>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</si>
  <si>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</si>
  <si>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</si>
  <si>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</si>
  <si>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</si>
  <si>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</si>
  <si>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</si>
  <si>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</si>
  <si>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</si>
  <si>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</si>
  <si>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</si>
  <si>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</si>
  <si>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</si>
  <si>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</si>
  <si>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</si>
  <si>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</si>
  <si>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</si>
  <si>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</si>
  <si>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</si>
  <si>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</si>
  <si>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</si>
  <si>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</si>
  <si>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</si>
  <si>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</si>
  <si>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</si>
  <si>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</si>
  <si>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</si>
  <si>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</si>
  <si>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</si>
  <si>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</si>
  <si>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</si>
  <si>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</si>
  <si>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</si>
  <si>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</si>
  <si>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</si>
  <si>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</si>
  <si>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</si>
  <si>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</si>
  <si>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</si>
  <si>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</si>
  <si>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</si>
  <si>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</si>
  <si>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</si>
  <si>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</si>
  <si>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</si>
  <si>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</si>
  <si>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</si>
  <si>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</si>
  <si>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</si>
  <si>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</si>
  <si>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</si>
  <si>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</si>
  <si>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</si>
  <si>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</si>
  <si>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</si>
  <si>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</si>
  <si>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</si>
  <si>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</si>
  <si>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</si>
  <si>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</si>
  <si>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</si>
  <si>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</si>
  <si>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</si>
  <si>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</si>
  <si>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</si>
  <si>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</si>
  <si>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</si>
  <si>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</si>
  <si>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</si>
  <si>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</si>
  <si>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</si>
  <si>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</si>
  <si>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</si>
  <si>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</si>
  <si>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</si>
  <si>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</si>
  <si>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</si>
  <si>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</si>
  <si>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</si>
  <si>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</si>
  <si>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</si>
  <si>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</si>
  <si>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</si>
  <si>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</si>
  <si>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</si>
  <si>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</si>
  <si>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</si>
  <si>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</si>
  <si>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</si>
  <si>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</si>
  <si>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</si>
  <si>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</si>
  <si>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</si>
  <si>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</si>
  <si>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</si>
  <si>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</si>
  <si>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</si>
  <si>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</si>
  <si>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</si>
  <si>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</si>
  <si>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</si>
  <si>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</si>
  <si>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</si>
  <si>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</si>
  <si>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</si>
  <si>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</si>
  <si>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</si>
  <si>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</si>
  <si>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</si>
  <si>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</si>
  <si>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</si>
  <si>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</si>
  <si>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</si>
  <si>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</si>
  <si>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</si>
  <si>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</si>
  <si>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</si>
  <si>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</si>
  <si>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</si>
  <si>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</si>
  <si>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</si>
  <si>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</si>
  <si>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</si>
  <si>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</si>
  <si>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</si>
  <si>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</si>
  <si>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</si>
  <si>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</si>
  <si>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</si>
  <si>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</si>
  <si>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</si>
  <si>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</si>
  <si>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</si>
  <si>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</si>
  <si>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</si>
  <si>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</si>
  <si>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</si>
  <si>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</si>
  <si>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</si>
  <si>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</si>
  <si>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</si>
  <si>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</si>
  <si>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</si>
  <si>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</si>
  <si>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</si>
  <si>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</si>
  <si>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</si>
  <si>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</si>
  <si>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</si>
  <si>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</si>
  <si>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</si>
  <si>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</si>
  <si>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</si>
  <si>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</si>
  <si>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</si>
  <si>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</si>
  <si>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</si>
  <si>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</si>
  <si>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</si>
  <si>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</si>
  <si>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</si>
  <si>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</si>
  <si>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</si>
  <si>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</si>
  <si>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</si>
  <si>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</si>
  <si>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</si>
  <si>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</si>
  <si>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</si>
  <si>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</si>
  <si>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</si>
  <si>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</si>
  <si>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</si>
  <si>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</si>
  <si>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</si>
  <si>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</si>
  <si>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</si>
  <si>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</si>
  <si>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</si>
  <si>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</si>
  <si>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</si>
  <si>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</si>
  <si>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</si>
  <si>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</si>
  <si>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</si>
  <si>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</si>
  <si>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</si>
  <si>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</si>
  <si>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</si>
  <si>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</si>
  <si>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</si>
  <si>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</si>
  <si>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</si>
  <si>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</si>
  <si>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</si>
  <si>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</si>
  <si>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</si>
  <si>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</si>
  <si>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</si>
  <si>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</si>
  <si>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</si>
  <si>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</si>
  <si>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</si>
  <si>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</si>
  <si>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</si>
  <si>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</si>
  <si>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</si>
  <si>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</si>
  <si>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</si>
  <si>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</si>
  <si>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</si>
  <si>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</si>
  <si>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</si>
  <si>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</si>
  <si>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</si>
  <si>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</si>
  <si>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</si>
  <si>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</si>
  <si>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</si>
  <si>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</si>
  <si>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</si>
  <si>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</si>
  <si>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</si>
  <si>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</si>
  <si>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</si>
  <si>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</si>
  <si>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</si>
  <si>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</si>
  <si>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</si>
  <si>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</si>
  <si>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</si>
  <si>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</si>
  <si>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</si>
  <si>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</si>
  <si>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</si>
  <si>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</si>
  <si>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</si>
  <si>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</si>
  <si>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</si>
  <si>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</si>
  <si>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</si>
  <si>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</si>
  <si>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</si>
  <si>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</si>
  <si>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</si>
  <si>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</si>
  <si>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</si>
  <si>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</si>
  <si>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</si>
  <si>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</si>
  <si>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</si>
  <si>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</si>
  <si>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</si>
  <si>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</si>
  <si>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</si>
  <si>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</si>
  <si>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</si>
  <si>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</si>
  <si>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</si>
  <si>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</si>
  <si>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</si>
  <si>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</si>
  <si>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</si>
  <si>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</si>
  <si>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</si>
  <si>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</si>
  <si>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</si>
  <si>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</si>
  <si>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</si>
  <si>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</si>
  <si>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</si>
  <si>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</si>
  <si>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</si>
  <si>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</si>
  <si>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</si>
  <si>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</si>
  <si>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</si>
  <si>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</si>
  <si>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</si>
  <si>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</si>
  <si>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</si>
  <si>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</si>
  <si>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</si>
  <si>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</si>
  <si>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</si>
  <si>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</si>
  <si>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</si>
  <si>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</si>
  <si>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</si>
  <si>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</si>
  <si>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</si>
  <si>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</si>
  <si>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</si>
  <si>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</si>
  <si>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</si>
  <si>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</si>
  <si>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</si>
  <si>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</si>
  <si>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</si>
  <si>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</si>
  <si>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</si>
  <si>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</si>
  <si>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</si>
  <si>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</si>
  <si>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</si>
  <si>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</si>
  <si>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</si>
  <si>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</si>
  <si>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</si>
  <si>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</si>
  <si>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</si>
  <si>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</si>
  <si>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</si>
  <si>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</si>
  <si>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</si>
  <si>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</si>
  <si>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</si>
  <si>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</si>
  <si>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</si>
  <si>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</si>
  <si>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</si>
  <si>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</si>
  <si>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</si>
  <si>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</si>
  <si>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</si>
  <si>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</si>
  <si>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</si>
  <si>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</si>
  <si>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</si>
  <si>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</si>
  <si>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</si>
  <si>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</si>
  <si>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</si>
  <si>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</si>
  <si>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</si>
  <si>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</si>
  <si>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</si>
  <si>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</si>
  <si>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</si>
  <si>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</si>
  <si>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</si>
  <si>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</si>
  <si>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</si>
  <si>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</si>
  <si>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</si>
  <si>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</si>
  <si>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</si>
  <si>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</si>
  <si>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</si>
  <si>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</si>
  <si>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</si>
  <si>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</si>
  <si>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</si>
  <si>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</si>
  <si>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</si>
  <si>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</si>
  <si>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</si>
  <si>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</si>
  <si>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</si>
  <si>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</si>
  <si>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</si>
  <si>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</si>
  <si>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</si>
  <si>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</si>
  <si>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</si>
  <si>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</si>
  <si>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</si>
  <si>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</si>
  <si>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</si>
  <si>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</si>
  <si>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</si>
  <si>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</si>
  <si>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</si>
  <si>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</si>
  <si>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</si>
  <si>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</si>
  <si>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</si>
  <si>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</si>
  <si>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</si>
  <si>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</si>
  <si>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</si>
  <si>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</si>
  <si>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</si>
  <si>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</si>
  <si>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</si>
  <si>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</si>
  <si>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</si>
  <si>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</si>
  <si>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</si>
  <si>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</si>
  <si>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</si>
  <si>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</si>
  <si>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</si>
  <si>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</si>
  <si>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</si>
  <si>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</si>
  <si>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</si>
  <si>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</si>
  <si>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</si>
  <si>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</si>
  <si>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</si>
  <si>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</si>
  <si>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</si>
  <si>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</si>
  <si>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</si>
  <si>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</si>
  <si>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</si>
  <si>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</si>
  <si>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</si>
  <si>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</si>
  <si>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</si>
  <si>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</si>
  <si>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</si>
  <si>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</si>
  <si>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</si>
  <si>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</si>
  <si>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</si>
  <si>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</si>
  <si>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</si>
  <si>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</si>
  <si>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</si>
  <si>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</si>
  <si>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</si>
  <si>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</si>
  <si>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</si>
  <si>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</si>
  <si>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</si>
  <si>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</si>
  <si>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</si>
  <si>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</si>
  <si>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</si>
  <si>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</si>
  <si>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</si>
  <si>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</si>
  <si>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</si>
  <si>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</si>
  <si>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</si>
  <si>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</si>
  <si>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</si>
  <si>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</si>
  <si>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</si>
  <si>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</si>
  <si>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</si>
  <si>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</si>
  <si>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</si>
  <si>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</si>
  <si>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</si>
  <si>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</si>
  <si>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</si>
  <si>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</si>
  <si>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</si>
  <si>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</si>
  <si>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</si>
  <si>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</si>
  <si>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</si>
  <si>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</si>
  <si>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</si>
  <si>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</si>
  <si>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</si>
  <si>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</si>
  <si>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</si>
  <si>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</si>
  <si>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</si>
  <si>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</si>
  <si>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</si>
  <si>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</si>
  <si>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</si>
  <si>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</si>
  <si>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</si>
  <si>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</si>
  <si>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</si>
  <si>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</si>
  <si>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</si>
  <si>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</si>
  <si>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</si>
  <si>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</si>
  <si>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</si>
  <si>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</si>
  <si>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</si>
  <si>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</si>
  <si>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</si>
  <si>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</si>
  <si>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</si>
  <si>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</si>
  <si>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</si>
  <si>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</si>
  <si>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</si>
  <si>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</si>
  <si>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</si>
  <si>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</si>
  <si>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</si>
  <si>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</si>
  <si>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</si>
  <si>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</si>
  <si>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</si>
  <si>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</si>
  <si>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</si>
  <si>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</si>
  <si>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</si>
  <si>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</si>
  <si>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</si>
  <si>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</si>
  <si>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</si>
  <si>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</si>
  <si>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</si>
  <si>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</si>
  <si>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</si>
  <si>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</si>
  <si>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</si>
  <si>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</si>
  <si>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</si>
  <si>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</si>
  <si>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</si>
  <si>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</si>
  <si>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</si>
  <si>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</si>
  <si>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</si>
  <si>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</si>
  <si>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</si>
  <si>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</si>
  <si>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</si>
  <si>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</si>
  <si>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</si>
  <si>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</si>
  <si>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</si>
  <si>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</si>
  <si>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</si>
  <si>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</si>
  <si>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</si>
  <si>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</si>
  <si>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</si>
  <si>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</si>
  <si>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</si>
  <si>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</si>
  <si>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</si>
  <si>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</si>
  <si>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</si>
  <si>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</si>
  <si>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</si>
  <si>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</si>
  <si>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</si>
  <si>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</si>
  <si>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</si>
  <si>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</si>
  <si>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</si>
  <si>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</si>
  <si>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</si>
  <si>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</si>
  <si>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</si>
  <si>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</si>
  <si>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</si>
  <si>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</si>
  <si>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</si>
  <si>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</si>
  <si>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</si>
  <si>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</si>
  <si>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</si>
  <si>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</si>
  <si>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</si>
  <si>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</si>
  <si>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</si>
  <si>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</si>
  <si>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</si>
  <si>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</si>
  <si>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</si>
  <si>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</si>
  <si>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</si>
  <si>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</si>
  <si>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</si>
  <si>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</si>
  <si>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</si>
  <si>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</si>
  <si>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</si>
  <si>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</si>
  <si>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</si>
  <si>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</si>
  <si>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</si>
  <si>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</si>
  <si>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</si>
  <si>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</si>
  <si>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</si>
  <si>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</si>
  <si>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</si>
  <si>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</si>
  <si>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</si>
  <si>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</si>
  <si>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</si>
  <si>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</si>
  <si>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</si>
  <si>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</si>
  <si>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</si>
  <si>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</si>
  <si>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</si>
  <si>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</si>
  <si>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</si>
  <si>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</si>
  <si>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</si>
  <si>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</si>
  <si>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</si>
  <si>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</si>
  <si>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</si>
  <si>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</si>
  <si>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</si>
  <si>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</si>
  <si>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</si>
  <si>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</si>
  <si>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</si>
  <si>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</si>
  <si>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</si>
  <si>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</si>
  <si>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</si>
  <si>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</si>
  <si>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</si>
  <si>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</si>
  <si>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</si>
  <si>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</si>
  <si>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</si>
  <si>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</si>
  <si>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</si>
  <si>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</si>
  <si>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</si>
  <si>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</si>
  <si>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</si>
  <si>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</si>
  <si>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</si>
  <si>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</si>
  <si>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</si>
  <si>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</si>
  <si>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</si>
  <si>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</si>
  <si>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</si>
  <si>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</si>
  <si>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</si>
  <si>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</si>
  <si>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</si>
  <si>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</si>
  <si>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</si>
  <si>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</si>
  <si>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</si>
  <si>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</si>
  <si>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</si>
  <si>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</si>
  <si>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</si>
  <si>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</si>
  <si>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</si>
  <si>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</si>
  <si>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</si>
  <si>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</si>
  <si>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</si>
  <si>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</si>
  <si>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</si>
  <si>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</si>
  <si>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</si>
  <si>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</si>
  <si>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</si>
  <si>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</si>
  <si>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</si>
  <si>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</si>
  <si>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</si>
  <si>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</si>
  <si>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</si>
  <si>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</si>
  <si>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</si>
  <si>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</si>
  <si>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</si>
  <si>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</si>
  <si>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</si>
  <si>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</si>
  <si>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</si>
  <si>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</si>
  <si>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</si>
  <si>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</si>
  <si>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</si>
  <si>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</si>
  <si>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</si>
  <si>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</si>
  <si>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</si>
  <si>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</si>
  <si>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</si>
  <si>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</si>
  <si>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</si>
  <si>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</si>
  <si>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</si>
  <si>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</si>
  <si>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</si>
  <si>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</si>
  <si>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</si>
  <si>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</si>
  <si>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</si>
  <si>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</si>
  <si>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</si>
  <si>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</si>
  <si>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</si>
  <si>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</si>
  <si>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</si>
  <si>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</si>
  <si>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</si>
  <si>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</si>
  <si>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</si>
  <si>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</si>
  <si>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</si>
  <si>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</si>
  <si>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</si>
  <si>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</si>
  <si>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</si>
  <si>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</si>
  <si>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</si>
  <si>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</si>
  <si>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</si>
  <si>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</si>
  <si>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</si>
  <si>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</si>
  <si>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</si>
  <si>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</si>
  <si>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</si>
  <si>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</si>
  <si>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</si>
  <si>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</si>
  <si>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</si>
  <si>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</si>
  <si>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</si>
  <si>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</si>
  <si>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</si>
  <si>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</si>
  <si>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</si>
  <si>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</si>
  <si>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</si>
  <si>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</si>
  <si>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</si>
  <si>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</si>
  <si>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</si>
  <si>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</si>
  <si>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</si>
  <si>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</si>
  <si>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</si>
  <si>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</si>
  <si>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</si>
  <si>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</si>
  <si>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</si>
  <si>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</si>
  <si>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</si>
  <si>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</si>
  <si>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</si>
  <si>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</si>
  <si>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</si>
  <si>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</si>
  <si>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</si>
  <si>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</si>
  <si>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</si>
  <si>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</si>
  <si>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</si>
  <si>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</si>
  <si>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</si>
  <si>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</si>
  <si>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</si>
  <si>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</si>
  <si>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</si>
  <si>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</si>
  <si>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</si>
  <si>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</si>
  <si>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</si>
  <si>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</si>
  <si>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</si>
  <si>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</si>
  <si>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</si>
  <si>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</si>
  <si>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</si>
  <si>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</si>
  <si>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</si>
  <si>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</si>
  <si>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</si>
  <si>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</si>
  <si>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</si>
  <si>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</si>
  <si>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</si>
  <si>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</si>
  <si>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</si>
  <si>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</si>
  <si>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</si>
  <si>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</si>
  <si>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</si>
  <si>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</si>
  <si>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</si>
  <si>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</si>
  <si>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</si>
  <si>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</si>
  <si>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</si>
  <si>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</si>
  <si>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</si>
  <si>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</si>
  <si>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</si>
  <si>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</si>
  <si>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</si>
  <si>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</si>
  <si>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</si>
  <si>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</si>
  <si>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</si>
  <si>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</si>
  <si>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</si>
  <si>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</si>
  <si>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</si>
  <si>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</si>
  <si>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</si>
  <si>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</si>
  <si>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</si>
  <si>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</si>
  <si>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</si>
  <si>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</si>
  <si>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</si>
  <si>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</si>
  <si>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</si>
  <si>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</si>
  <si>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</si>
  <si>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</si>
  <si>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</si>
  <si>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</si>
  <si>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</si>
  <si>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</si>
  <si>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</si>
  <si>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</si>
  <si>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</si>
  <si>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</si>
  <si>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</si>
  <si>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</si>
  <si>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</si>
  <si>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</si>
  <si>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</si>
  <si>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</si>
  <si>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</si>
  <si>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</si>
  <si>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</si>
  <si>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</si>
  <si>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</si>
  <si>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</si>
  <si>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</si>
  <si>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</si>
  <si>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</si>
  <si>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</si>
  <si>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</si>
  <si>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</si>
  <si>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</si>
  <si>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</si>
  <si>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</si>
  <si>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</si>
  <si>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</si>
  <si>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</si>
  <si>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</si>
  <si>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</si>
  <si>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</si>
  <si>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</si>
  <si>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</si>
  <si>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</si>
  <si>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</si>
  <si>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</si>
  <si>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</si>
  <si>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</si>
  <si>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</si>
  <si>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</si>
  <si>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</si>
  <si>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</si>
  <si>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</si>
  <si>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</si>
  <si>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</si>
  <si>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</si>
  <si>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</si>
  <si>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</si>
  <si>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</si>
  <si>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</si>
  <si>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</si>
  <si>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</si>
  <si>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</si>
  <si>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</si>
  <si>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</si>
  <si>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</si>
  <si>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</si>
  <si>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</si>
  <si>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</si>
  <si>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</si>
  <si>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</si>
  <si>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</si>
  <si>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</si>
  <si>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</si>
  <si>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</si>
  <si>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</si>
  <si>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</si>
  <si>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</si>
  <si>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</si>
  <si>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</si>
  <si>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</si>
  <si>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</si>
  <si>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</si>
  <si>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</si>
  <si>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</si>
  <si>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</si>
  <si>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</si>
  <si>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</si>
  <si>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</si>
  <si>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</si>
  <si>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</si>
  <si>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</si>
  <si>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</si>
  <si>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</si>
  <si>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</si>
  <si>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</si>
  <si>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</si>
  <si>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</si>
  <si>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</si>
  <si>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</si>
  <si>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</si>
  <si>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</si>
  <si>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</si>
  <si>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</si>
  <si>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</si>
  <si>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</si>
  <si>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</si>
  <si>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</si>
  <si>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</si>
  <si>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</si>
  <si>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</si>
  <si>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</si>
  <si>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</si>
  <si>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</si>
  <si>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</si>
  <si>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</si>
  <si>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</si>
  <si>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</si>
  <si>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</si>
  <si>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</si>
  <si>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</si>
  <si>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</si>
  <si>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</si>
  <si>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</si>
  <si>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</si>
  <si>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</si>
  <si>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</si>
  <si>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</si>
  <si>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</si>
  <si>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</si>
  <si>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</si>
  <si>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</si>
  <si>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</si>
  <si>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</si>
  <si>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</si>
  <si>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</si>
  <si>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</si>
  <si>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</si>
  <si>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</si>
  <si>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</si>
  <si>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</si>
  <si>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</si>
  <si>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</si>
  <si>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</si>
  <si>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</si>
  <si>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</si>
  <si>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</si>
  <si>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</si>
  <si>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</si>
  <si>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</si>
  <si>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</si>
  <si>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</si>
  <si>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</si>
  <si>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</si>
  <si>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</si>
  <si>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</si>
  <si>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</si>
  <si>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</si>
  <si>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</si>
  <si>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</si>
  <si>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</si>
  <si>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</si>
  <si>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</si>
  <si>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</si>
  <si>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</si>
  <si>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</si>
  <si>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</si>
  <si>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</si>
  <si>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</si>
  <si>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</si>
  <si>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</si>
  <si>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</si>
  <si>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</si>
  <si>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</si>
  <si>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</si>
  <si>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</si>
  <si>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</si>
  <si>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</si>
  <si>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</si>
  <si>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</si>
  <si>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</si>
  <si>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</si>
  <si>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</si>
  <si>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</si>
  <si>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</si>
  <si>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</si>
  <si>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</si>
  <si>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</si>
  <si>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</si>
  <si>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</si>
  <si>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</si>
  <si>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</si>
  <si>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</si>
  <si>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</si>
  <si>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</si>
  <si>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</si>
  <si>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</si>
  <si>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</si>
  <si>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</si>
  <si>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</si>
  <si>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</si>
  <si>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</si>
  <si>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</si>
  <si>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</si>
  <si>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</si>
  <si>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</si>
  <si>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</si>
  <si>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</si>
  <si>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</si>
  <si>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</si>
  <si>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</si>
  <si>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</si>
  <si>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</si>
  <si>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</si>
  <si>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</si>
  <si>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</si>
  <si>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</si>
  <si>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</si>
  <si>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</si>
  <si>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</si>
  <si>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</si>
  <si>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</si>
  <si>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</si>
  <si>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</si>
  <si>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</si>
  <si>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</si>
  <si>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</si>
  <si>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</si>
  <si>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</si>
  <si>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</si>
  <si>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</si>
  <si>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</si>
  <si>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</si>
  <si>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</si>
  <si>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</si>
  <si>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</si>
  <si>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</si>
  <si>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</si>
  <si>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</si>
  <si>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</si>
  <si>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</si>
  <si>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</si>
  <si>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</si>
  <si>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</si>
  <si>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</si>
  <si>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</si>
  <si>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</si>
  <si>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</si>
  <si>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</si>
  <si>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</si>
  <si>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</si>
  <si>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</si>
  <si>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</si>
  <si>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</si>
  <si>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</si>
  <si>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</si>
  <si>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</si>
  <si>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</si>
  <si>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</si>
  <si>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</si>
  <si>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</si>
  <si>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</si>
  <si>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</si>
  <si>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</si>
  <si>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</si>
  <si>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</si>
  <si>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</si>
  <si>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</si>
  <si>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</si>
  <si>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</si>
  <si>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</si>
  <si>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</si>
  <si>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</si>
  <si>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</si>
  <si>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</si>
  <si>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</si>
  <si>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</si>
  <si>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</si>
  <si>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</si>
  <si>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</si>
  <si>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</si>
  <si>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</si>
  <si>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</si>
  <si>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</si>
  <si>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</si>
  <si>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</si>
  <si>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</si>
  <si>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</si>
  <si>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</si>
  <si>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</si>
  <si>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</si>
  <si>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</si>
  <si>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</si>
  <si>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</si>
  <si>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</si>
  <si>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</si>
  <si>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</si>
  <si>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</si>
  <si>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</si>
  <si>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</si>
  <si>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</si>
  <si>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</si>
  <si>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</si>
  <si>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</si>
  <si>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</si>
  <si>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</si>
  <si>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</si>
  <si>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</si>
  <si>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</si>
  <si>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</si>
  <si>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</si>
  <si>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</si>
  <si>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</si>
  <si>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</si>
  <si>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</si>
  <si>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</si>
  <si>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</si>
  <si>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</si>
  <si>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</si>
  <si>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</si>
  <si>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</si>
  <si>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</si>
  <si>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</si>
  <si>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</si>
  <si>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</si>
  <si>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</si>
  <si>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</si>
  <si>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</si>
  <si>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</si>
  <si>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</si>
  <si>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</si>
  <si>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</si>
  <si>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</si>
  <si>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</si>
  <si>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</si>
  <si>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</si>
  <si>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</si>
  <si>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</si>
  <si>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</si>
  <si>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</si>
  <si>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</si>
  <si>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</si>
  <si>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</si>
  <si>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</si>
  <si>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</si>
  <si>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</si>
  <si>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</si>
  <si>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</si>
  <si>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</si>
  <si>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</si>
  <si>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</si>
  <si>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</si>
  <si>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</si>
  <si>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</si>
  <si>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</si>
  <si>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</si>
  <si>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</si>
  <si>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</si>
  <si>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</si>
  <si>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</si>
  <si>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</si>
  <si>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</si>
  <si>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</si>
  <si>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</si>
  <si>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</si>
  <si>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</si>
  <si>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</si>
  <si>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</si>
  <si>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</si>
  <si>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</si>
  <si>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</si>
  <si>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</si>
  <si>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</si>
  <si>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</si>
  <si>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</si>
  <si>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</si>
  <si>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</si>
  <si>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</si>
  <si>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</si>
  <si>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</si>
  <si>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</si>
  <si>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</si>
  <si>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</si>
  <si>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</si>
  <si>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</si>
  <si>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</si>
  <si>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</si>
  <si>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</si>
  <si>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</si>
  <si>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</si>
  <si>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</si>
  <si>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</si>
  <si>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</si>
  <si>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</si>
  <si>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</si>
  <si>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</si>
  <si>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</si>
  <si>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</si>
  <si>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</si>
  <si>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</si>
  <si>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</si>
  <si>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</si>
  <si>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</si>
  <si>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</si>
  <si>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</si>
  <si>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</si>
  <si>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</si>
  <si>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</si>
  <si>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</si>
  <si>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</si>
  <si>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</si>
  <si>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</si>
  <si>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</si>
  <si>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</si>
  <si>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</si>
  <si>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</si>
  <si>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</si>
  <si>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</si>
  <si>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</si>
  <si>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</si>
  <si>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</si>
  <si>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</si>
  <si>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</si>
  <si>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</si>
  <si>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</si>
  <si>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</si>
  <si>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</si>
  <si>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</si>
  <si>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</si>
  <si>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</si>
  <si>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</si>
  <si>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</si>
  <si>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</si>
  <si>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</si>
  <si>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</si>
  <si>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</si>
  <si>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</si>
  <si>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</si>
  <si>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</si>
  <si>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</si>
  <si>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</si>
  <si>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</si>
  <si>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</si>
  <si>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</si>
  <si>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</si>
  <si>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</si>
  <si>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</si>
  <si>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</si>
  <si>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</si>
  <si>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</si>
  <si>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</si>
  <si>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</si>
  <si>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</si>
  <si>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</si>
  <si>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</si>
  <si>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</si>
  <si>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</si>
  <si>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</si>
  <si>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</si>
  <si>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</si>
  <si>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</si>
  <si>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</si>
  <si>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</si>
  <si>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</si>
  <si>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</si>
  <si>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</si>
  <si>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</si>
  <si>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</si>
  <si>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</si>
  <si>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</si>
  <si>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</si>
  <si>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</si>
  <si>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</si>
  <si>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</si>
  <si>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</si>
  <si>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</si>
  <si>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</si>
  <si>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</si>
  <si>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</si>
  <si>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</si>
  <si>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</si>
  <si>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</si>
  <si>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</si>
  <si>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</si>
  <si>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</si>
  <si>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</si>
  <si>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</si>
  <si>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</si>
  <si>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</si>
  <si>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</si>
  <si>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</si>
  <si>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</si>
  <si>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</si>
  <si>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</si>
  <si>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</si>
  <si>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</si>
  <si>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</si>
  <si>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</si>
  <si>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</si>
  <si>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</si>
  <si>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</si>
  <si>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</si>
  <si>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</si>
  <si>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</si>
  <si>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</si>
  <si>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</si>
  <si>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</si>
  <si>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</si>
  <si>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</si>
  <si>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</si>
  <si>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</si>
  <si>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</si>
  <si>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</si>
  <si>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</si>
  <si>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</si>
  <si>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</si>
  <si>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</si>
  <si>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</si>
  <si>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</si>
  <si>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</si>
  <si>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</si>
  <si>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</si>
  <si>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</si>
  <si>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</si>
  <si>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</si>
  <si>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</si>
  <si>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</si>
  <si>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</si>
  <si>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</si>
  <si>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</si>
  <si>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</si>
  <si>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</si>
  <si>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</si>
  <si>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</si>
  <si>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</si>
  <si>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</si>
  <si>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</si>
  <si>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</si>
  <si>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</si>
  <si>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</si>
  <si>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</si>
  <si>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</si>
  <si>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</si>
  <si>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</si>
  <si>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</si>
  <si>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</si>
  <si>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</si>
  <si>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</si>
  <si>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</si>
  <si>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</si>
  <si>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</si>
  <si>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</si>
  <si>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</si>
  <si>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</si>
  <si>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</si>
  <si>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</si>
  <si>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</si>
  <si>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</si>
  <si>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</si>
  <si>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</si>
  <si>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</si>
  <si>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</si>
  <si>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</si>
  <si>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</si>
  <si>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</si>
  <si>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</si>
  <si>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</si>
  <si>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</si>
  <si>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</si>
  <si>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</si>
  <si>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</si>
  <si>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</si>
  <si>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</si>
  <si>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</si>
  <si>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</si>
  <si>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</si>
  <si>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</si>
  <si>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</si>
  <si>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</si>
  <si>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</si>
  <si>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</si>
  <si>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</si>
  <si>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</si>
  <si>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</si>
  <si>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</si>
  <si>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</si>
  <si>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</si>
  <si>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</si>
  <si>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</si>
  <si>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</si>
  <si>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</si>
  <si>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</si>
  <si>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</si>
  <si>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</si>
  <si>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</si>
  <si>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</si>
  <si>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</si>
  <si>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</si>
  <si>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</si>
  <si>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</si>
  <si>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</si>
  <si>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</si>
  <si>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</si>
  <si>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</si>
  <si>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</si>
  <si>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</si>
  <si>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</si>
  <si>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</si>
  <si>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</si>
  <si>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</si>
  <si>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</si>
  <si>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</si>
  <si>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</si>
  <si>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</si>
  <si>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</si>
  <si>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</si>
  <si>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</si>
  <si>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</si>
  <si>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</si>
  <si>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</si>
  <si>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</si>
  <si>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</si>
  <si>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</si>
  <si>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</si>
  <si>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</si>
  <si>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</si>
  <si>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</si>
  <si>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</si>
  <si>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</si>
  <si>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</si>
  <si>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</si>
  <si>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</si>
  <si>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</si>
  <si>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</si>
  <si>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</si>
  <si>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</si>
  <si>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</si>
  <si>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</si>
  <si>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</si>
  <si>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</si>
  <si>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</si>
  <si>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</si>
  <si>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</si>
  <si>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</si>
  <si>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</si>
  <si>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</si>
  <si>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</si>
  <si>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</si>
  <si>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</si>
  <si>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</si>
  <si>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</si>
  <si>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</si>
  <si>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</si>
  <si>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</si>
  <si>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</si>
  <si>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</si>
  <si>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</si>
  <si>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</si>
  <si>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</si>
  <si>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</si>
  <si>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</si>
  <si>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</si>
  <si>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</si>
  <si>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</si>
  <si>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</si>
  <si>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</si>
  <si>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</si>
  <si>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</si>
  <si>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</si>
  <si>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</si>
  <si>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</si>
  <si>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</si>
  <si>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</si>
  <si>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</si>
  <si>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</si>
  <si>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</si>
  <si>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</si>
  <si>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</si>
  <si>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</si>
  <si>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</si>
  <si>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</si>
  <si>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</si>
  <si>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</si>
  <si>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</si>
  <si>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</si>
  <si>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</si>
  <si>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</si>
  <si>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</si>
  <si>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</si>
  <si>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</si>
  <si>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</si>
  <si>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</si>
  <si>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</si>
  <si>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</si>
  <si>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</si>
  <si>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</si>
  <si>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</si>
  <si>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</si>
  <si>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</si>
  <si>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</si>
  <si>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</si>
  <si>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</si>
  <si>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</si>
  <si>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</si>
  <si>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</si>
  <si>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</si>
  <si>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</si>
  <si>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</si>
  <si>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</si>
  <si>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</si>
  <si>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</si>
  <si>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</si>
  <si>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</si>
  <si>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</si>
  <si>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</si>
  <si>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</si>
  <si>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</si>
  <si>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</si>
  <si>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</si>
  <si>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</si>
  <si>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</si>
  <si>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</si>
  <si>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</si>
  <si>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</si>
  <si>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</si>
  <si>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</si>
  <si>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</si>
  <si>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</si>
  <si>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</si>
  <si>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</si>
  <si>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</si>
  <si>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</si>
  <si>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</si>
  <si>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</si>
  <si>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</si>
  <si>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</si>
  <si>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</si>
  <si>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</si>
  <si>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</si>
  <si>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</si>
  <si>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</si>
  <si>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</si>
  <si>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</si>
  <si>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</si>
  <si>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</si>
  <si>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</si>
  <si>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</si>
  <si>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</si>
  <si>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</si>
  <si>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</si>
  <si>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</si>
  <si>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</si>
  <si>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</si>
  <si>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</si>
  <si>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</si>
  <si>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</si>
  <si>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</si>
  <si>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</si>
  <si>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</si>
  <si>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</si>
  <si>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</si>
  <si>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</si>
  <si>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</si>
  <si>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</si>
  <si>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</si>
  <si>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</si>
  <si>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</si>
  <si>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</si>
  <si>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</si>
  <si>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</si>
  <si>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</si>
  <si>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</si>
  <si>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</si>
  <si>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</si>
  <si>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</si>
  <si>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</si>
  <si>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</si>
  <si>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</si>
  <si>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</si>
  <si>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</si>
  <si>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</si>
  <si>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</si>
  <si>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</si>
  <si>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</si>
  <si>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</si>
  <si>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</si>
  <si>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</si>
  <si>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</si>
  <si>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</si>
  <si>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</si>
  <si>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</si>
  <si>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</si>
  <si>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</si>
  <si>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</si>
  <si>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</si>
  <si>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</si>
  <si>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</si>
  <si>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</si>
  <si>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</si>
  <si>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</si>
  <si>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</si>
  <si>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</si>
  <si>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</si>
  <si>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</si>
  <si>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</si>
  <si>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</si>
  <si>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</si>
  <si>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</si>
  <si>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</si>
  <si>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</si>
  <si>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</si>
  <si>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</si>
  <si>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</si>
  <si>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</si>
  <si>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</si>
  <si>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</si>
  <si>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</si>
  <si>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</si>
  <si>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</si>
  <si>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</si>
  <si>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</si>
  <si>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</si>
  <si>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</si>
  <si>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</si>
  <si>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</si>
  <si>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</si>
  <si>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</si>
  <si>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</si>
  <si>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</si>
  <si>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</si>
  <si>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</si>
  <si>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</si>
  <si>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</si>
  <si>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</si>
  <si>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</si>
  <si>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</si>
  <si>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</si>
  <si>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</si>
  <si>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</si>
  <si>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</si>
  <si>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</si>
  <si>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</si>
  <si>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</si>
  <si>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</si>
  <si>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</si>
  <si>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</si>
  <si>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</si>
  <si>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</si>
  <si>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</si>
  <si>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</si>
  <si>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</si>
  <si>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</si>
  <si>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</si>
  <si>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</si>
  <si>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</si>
  <si>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</si>
  <si>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</si>
  <si>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</si>
  <si>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</si>
  <si>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</si>
  <si>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</si>
  <si>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</si>
  <si>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</si>
  <si>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</si>
  <si>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</si>
  <si>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</si>
  <si>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</si>
  <si>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</si>
  <si>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</si>
  <si>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</si>
  <si>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</si>
  <si>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</si>
  <si>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</si>
  <si>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</si>
  <si>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</si>
  <si>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</si>
  <si>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</si>
  <si>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</si>
  <si>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</si>
  <si>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</si>
  <si>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</si>
  <si>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</si>
  <si>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</si>
  <si>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</si>
  <si>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</si>
  <si>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</si>
  <si>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</si>
  <si>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</si>
  <si>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</si>
  <si>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</si>
  <si>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</si>
  <si>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</si>
  <si>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</si>
  <si>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</si>
  <si>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</si>
  <si>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</si>
  <si>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</si>
  <si>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</si>
  <si>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</si>
  <si>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</si>
  <si>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</si>
  <si>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</si>
  <si>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</si>
  <si>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</si>
  <si>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</si>
  <si>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</si>
  <si>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</si>
  <si>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</si>
  <si>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</si>
  <si>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</si>
  <si>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</si>
  <si>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</si>
  <si>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</si>
  <si>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</si>
  <si>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</si>
  <si>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</si>
  <si>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</si>
  <si>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</si>
  <si>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</si>
  <si>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</si>
  <si>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</si>
  <si>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</si>
  <si>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</si>
  <si>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</si>
  <si>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</si>
  <si>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</si>
  <si>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</si>
  <si>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</si>
  <si>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</si>
  <si>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</si>
  <si>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</si>
  <si>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</si>
  <si>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</si>
  <si>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</si>
  <si>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</si>
  <si>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</si>
  <si>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</si>
  <si>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</si>
  <si>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</si>
  <si>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</si>
  <si>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</si>
  <si>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</si>
  <si>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</si>
  <si>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</si>
  <si>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</si>
  <si>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</si>
  <si>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</si>
  <si>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</si>
  <si>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</si>
  <si>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</si>
  <si>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</si>
  <si>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</si>
  <si>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</si>
  <si>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</si>
  <si>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</si>
  <si>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</si>
  <si>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</si>
  <si>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</si>
  <si>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</si>
  <si>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</si>
  <si>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</si>
  <si>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</si>
  <si>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</si>
  <si>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</si>
  <si>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</si>
  <si>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</si>
  <si>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</si>
  <si>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</si>
  <si>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</si>
  <si>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</si>
  <si>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</si>
  <si>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</si>
  <si>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</si>
  <si>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</si>
  <si>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</si>
  <si>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</si>
  <si>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</si>
  <si>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</si>
  <si>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</si>
  <si>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</si>
  <si>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</si>
  <si>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</si>
  <si>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</si>
  <si>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</si>
  <si>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</si>
  <si>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</si>
  <si>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</si>
  <si>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</si>
  <si>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</si>
  <si>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</si>
  <si>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</si>
  <si>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</si>
  <si>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</si>
  <si>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</si>
  <si>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</si>
  <si>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</si>
  <si>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</si>
  <si>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</si>
  <si>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</si>
  <si>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</si>
  <si>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</si>
  <si>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</si>
  <si>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</si>
  <si>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</si>
  <si>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</si>
  <si>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</si>
  <si>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</si>
  <si>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</si>
  <si>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</si>
  <si>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</si>
  <si>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</si>
  <si>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</si>
  <si>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</si>
  <si>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</si>
  <si>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</si>
  <si>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</si>
  <si>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</si>
  <si>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</si>
  <si>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</si>
  <si>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</si>
  <si>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</si>
  <si>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</si>
  <si>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</si>
  <si>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</si>
  <si>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</si>
  <si>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</si>
  <si>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</si>
  <si>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</si>
  <si>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</si>
  <si>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</si>
  <si>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</si>
  <si>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</si>
  <si>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</si>
  <si>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</si>
  <si>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</si>
  <si>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</si>
  <si>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</si>
  <si>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</si>
  <si>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</si>
  <si>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</si>
  <si>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</si>
  <si>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</si>
  <si>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</si>
  <si>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</si>
  <si>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</si>
  <si>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</si>
  <si>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</si>
  <si>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</si>
  <si>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</si>
  <si>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</si>
  <si>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</si>
  <si>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</si>
  <si>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</si>
  <si>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</si>
  <si>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</si>
  <si>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</si>
  <si>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</si>
  <si>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</si>
  <si>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</si>
  <si>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</si>
  <si>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</si>
  <si>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</si>
  <si>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</si>
  <si>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</si>
  <si>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</si>
  <si>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</si>
  <si>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</si>
  <si>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</si>
  <si>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</si>
  <si>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</si>
  <si>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</si>
  <si>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</si>
  <si>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</si>
  <si>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</si>
  <si>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</si>
  <si>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</si>
  <si>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</si>
  <si>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</si>
  <si>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</si>
  <si>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</si>
  <si>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</si>
  <si>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</si>
  <si>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</si>
  <si>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</si>
  <si>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</si>
  <si>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</si>
  <si>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</si>
  <si>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</si>
  <si>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</si>
  <si>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</si>
  <si>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</si>
  <si>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</si>
  <si>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</si>
  <si>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</si>
  <si>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</si>
  <si>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</si>
  <si>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</si>
  <si>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</si>
  <si>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</si>
  <si>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</si>
  <si>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</si>
  <si>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</si>
  <si>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</si>
  <si>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</si>
  <si>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</si>
  <si>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</si>
  <si>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</si>
  <si>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</si>
  <si>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</si>
  <si>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</si>
  <si>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</si>
  <si>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</si>
  <si>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</si>
  <si>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</si>
  <si>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</si>
  <si>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</si>
  <si>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</si>
  <si>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</si>
  <si>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</si>
  <si>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</si>
  <si>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</si>
  <si>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</si>
  <si>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</si>
  <si>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</si>
  <si>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</si>
  <si>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</si>
  <si>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</si>
  <si>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</si>
  <si>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</si>
  <si>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</si>
  <si>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</si>
  <si>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</si>
  <si>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</si>
  <si>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</si>
  <si>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</si>
  <si>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</si>
  <si>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</si>
  <si>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</si>
  <si>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</si>
  <si>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</si>
  <si>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</si>
  <si>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</si>
  <si>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</si>
  <si>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</si>
  <si>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</si>
  <si>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</si>
  <si>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</si>
  <si>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</si>
  <si>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</si>
  <si>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</si>
  <si>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</si>
  <si>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</si>
  <si>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</si>
  <si>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</si>
  <si>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</si>
  <si>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</si>
  <si>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</si>
  <si>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</si>
  <si>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</si>
  <si>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</si>
  <si>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</si>
  <si>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</si>
  <si>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</si>
  <si>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</si>
  <si>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</si>
  <si>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</si>
  <si>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</si>
  <si>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</si>
  <si>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</si>
  <si>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</si>
  <si>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</si>
  <si>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</si>
  <si>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</si>
  <si>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</si>
  <si>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</si>
  <si>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</si>
  <si>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</si>
  <si>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</si>
  <si>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</si>
  <si>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</si>
  <si>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</si>
  <si>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</si>
  <si>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</si>
  <si>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</si>
  <si>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</si>
  <si>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</si>
  <si>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</si>
  <si>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</si>
  <si>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</si>
  <si>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</si>
  <si>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</si>
  <si>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</si>
  <si>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</si>
  <si>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</si>
  <si>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</si>
  <si>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</si>
  <si>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</si>
  <si>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</si>
  <si>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</si>
  <si>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</si>
  <si>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</si>
  <si>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</si>
  <si>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</si>
  <si>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</si>
  <si>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</si>
  <si>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</si>
  <si>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</si>
  <si>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</si>
  <si>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</si>
  <si>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</si>
  <si>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</si>
  <si>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</si>
  <si>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</si>
  <si>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</si>
  <si>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</si>
  <si>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</si>
  <si>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</si>
  <si>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</si>
  <si>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</si>
  <si>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</si>
  <si>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</si>
  <si>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</si>
  <si>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</si>
  <si>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</si>
  <si>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</si>
  <si>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</si>
  <si>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</si>
  <si>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</si>
  <si>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</si>
  <si>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</si>
  <si>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</si>
  <si>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</si>
  <si>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</si>
  <si>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</si>
  <si>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</si>
  <si>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</si>
  <si>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</si>
  <si>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</si>
  <si>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</si>
  <si>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</si>
  <si>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</si>
  <si>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</si>
  <si>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</si>
  <si>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</si>
  <si>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</si>
  <si>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</si>
  <si>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</si>
  <si>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</si>
  <si>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</si>
  <si>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</si>
  <si>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</si>
  <si>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</si>
  <si>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</si>
  <si>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</si>
  <si>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</si>
  <si>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</si>
  <si>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</si>
  <si>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</si>
  <si>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</si>
  <si>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</si>
  <si>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</si>
  <si>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</si>
  <si>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</si>
  <si>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</si>
  <si>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</si>
  <si>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</si>
  <si>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</si>
  <si>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</si>
  <si>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</si>
  <si>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</si>
  <si>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</si>
  <si>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</si>
  <si>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</si>
  <si>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</si>
  <si>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</si>
  <si>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</si>
  <si>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</si>
  <si>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</si>
  <si>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</si>
  <si>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</si>
  <si>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</si>
  <si>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</si>
  <si>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</si>
  <si>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</si>
  <si>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</si>
  <si>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</si>
  <si>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</si>
  <si>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</si>
  <si>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</si>
  <si>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</si>
  <si>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</si>
  <si>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</si>
  <si>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</si>
  <si>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</si>
  <si>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</si>
  <si>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</si>
  <si>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</si>
  <si>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</si>
  <si>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</si>
  <si>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</si>
  <si>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</si>
  <si>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</si>
  <si>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</si>
  <si>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</si>
  <si>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</si>
  <si>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</si>
  <si>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</si>
  <si>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</si>
  <si>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</si>
  <si>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</si>
  <si>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</si>
  <si>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</si>
  <si>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</si>
  <si>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</si>
  <si>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</si>
  <si>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</si>
  <si>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</si>
  <si>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</si>
  <si>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</si>
  <si>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</si>
  <si>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</si>
  <si>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</si>
  <si>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</si>
  <si>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</si>
  <si>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</si>
  <si>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</si>
  <si>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</si>
  <si>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</si>
  <si>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</si>
  <si>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</si>
  <si>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</si>
  <si>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</si>
  <si>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</si>
  <si>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</si>
  <si>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</si>
  <si>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</si>
  <si>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</si>
  <si>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</si>
  <si>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</si>
  <si>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</si>
  <si>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</si>
  <si>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</si>
  <si>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</si>
  <si>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</si>
  <si>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</si>
  <si>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</si>
  <si>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</si>
  <si>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</si>
  <si>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</si>
  <si>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</si>
  <si>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</si>
  <si>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</si>
  <si>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</si>
  <si>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</si>
  <si>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</si>
  <si>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</si>
  <si>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</si>
  <si>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</si>
  <si>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</si>
  <si>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</si>
  <si>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</si>
  <si>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</si>
  <si>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</si>
  <si>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</si>
  <si>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</si>
  <si>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</si>
  <si>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</si>
  <si>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</si>
  <si>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</si>
  <si>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</si>
  <si>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</si>
  <si>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</si>
  <si>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</si>
  <si>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</si>
  <si>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</si>
  <si>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</si>
  <si>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</si>
  <si>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</si>
  <si>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</si>
  <si>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</si>
  <si>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</si>
  <si>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</si>
  <si>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</si>
  <si>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</si>
  <si>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</si>
  <si>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</si>
  <si>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</si>
  <si>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</si>
  <si>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</si>
  <si>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</si>
  <si>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</si>
  <si>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</si>
  <si>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</si>
  <si>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</si>
  <si>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</si>
  <si>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</si>
  <si>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</si>
  <si>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</si>
  <si>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</si>
  <si>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</si>
  <si>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</si>
  <si>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</si>
  <si>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</si>
  <si>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</si>
  <si>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</si>
  <si>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</si>
  <si>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</si>
  <si>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</si>
  <si>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</si>
  <si>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</si>
  <si>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</si>
  <si>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</si>
  <si>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</si>
  <si>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</si>
  <si>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</si>
  <si>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</si>
  <si>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</si>
  <si>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</si>
  <si>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</si>
  <si>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</si>
  <si>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</si>
  <si>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</si>
  <si>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</si>
  <si>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</si>
  <si>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</si>
  <si>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</si>
  <si>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</si>
  <si>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</si>
  <si>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</si>
  <si>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</si>
  <si>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</si>
  <si>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</si>
  <si>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</si>
  <si>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</si>
  <si>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</si>
  <si>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</si>
  <si>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</si>
  <si>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</si>
  <si>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</si>
  <si>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</si>
  <si>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</si>
  <si>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</si>
  <si>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</si>
  <si>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</si>
  <si>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</si>
  <si>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</si>
  <si>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</si>
  <si>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</si>
  <si>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</si>
  <si>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</si>
  <si>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</si>
  <si>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</si>
  <si>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</si>
  <si>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</si>
  <si>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</si>
  <si>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</si>
  <si>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</si>
  <si>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</si>
  <si>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</si>
  <si>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</si>
  <si>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</si>
  <si>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</si>
  <si>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</si>
  <si>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</si>
  <si>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</si>
  <si>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</si>
  <si>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</si>
  <si>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</si>
  <si>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</si>
  <si>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</si>
  <si>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</si>
  <si>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</si>
  <si>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</si>
  <si>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</si>
  <si>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</si>
  <si>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</si>
  <si>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</si>
  <si>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</si>
  <si>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</si>
  <si>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</si>
  <si>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</si>
  <si>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</si>
  <si>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</si>
  <si>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</si>
  <si>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</si>
  <si>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</si>
  <si>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</si>
  <si>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</si>
  <si>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</si>
  <si>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</si>
  <si>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</si>
  <si>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</si>
  <si>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</si>
  <si>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</si>
  <si>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</si>
  <si>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</si>
  <si>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</si>
  <si>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</si>
  <si>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</si>
  <si>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</si>
  <si>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</si>
  <si>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</si>
  <si>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</si>
  <si>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</si>
  <si>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</si>
  <si>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</si>
  <si>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</si>
  <si>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</si>
  <si>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</si>
  <si>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</si>
  <si>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</si>
  <si>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</si>
  <si>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</si>
  <si>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</si>
  <si>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</si>
  <si>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</si>
  <si>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</si>
  <si>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</si>
  <si>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</si>
  <si>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</si>
  <si>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</si>
  <si>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</si>
  <si>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</si>
  <si>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</si>
  <si>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</si>
  <si>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</si>
  <si>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</si>
  <si>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</si>
  <si>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</si>
  <si>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</si>
  <si>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</si>
  <si>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</si>
  <si>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</si>
  <si>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</si>
  <si>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</si>
  <si>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</si>
  <si>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</si>
  <si>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</si>
  <si>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</si>
  <si>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</si>
  <si>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</si>
  <si>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</si>
  <si>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</si>
  <si>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</si>
  <si>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</si>
  <si>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</si>
  <si>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</si>
  <si>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</si>
  <si>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</si>
  <si>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</si>
  <si>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</si>
  <si>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</si>
  <si>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</si>
  <si>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</si>
  <si>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</si>
  <si>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</si>
  <si>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</si>
  <si>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</si>
  <si>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</si>
  <si>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</si>
  <si>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</si>
  <si>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</si>
  <si>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</si>
  <si>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</si>
  <si>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</si>
  <si>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</si>
  <si>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</si>
  <si>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</si>
  <si>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</si>
  <si>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</si>
  <si>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</si>
  <si>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</si>
  <si>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</si>
  <si>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</si>
  <si>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</si>
  <si>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</si>
  <si>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</si>
  <si>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</si>
  <si>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</si>
  <si>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</si>
  <si>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</si>
  <si>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</si>
  <si>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</si>
  <si>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</si>
  <si>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</si>
  <si>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</si>
  <si>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</si>
  <si>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</si>
  <si>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</si>
  <si>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</si>
  <si>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</si>
  <si>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</si>
  <si>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</si>
  <si>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</si>
  <si>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</si>
  <si>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</si>
  <si>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</si>
  <si>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</si>
  <si>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</si>
  <si>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</si>
  <si>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</si>
  <si>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</si>
  <si>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</si>
  <si>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</si>
  <si>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</si>
  <si>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</si>
  <si>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</si>
  <si>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</si>
  <si>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</si>
  <si>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</si>
  <si>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</si>
  <si>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</si>
  <si>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</si>
  <si>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</si>
  <si>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</si>
  <si>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</si>
  <si>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</si>
  <si>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</si>
  <si>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</si>
  <si>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</si>
  <si>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</si>
  <si>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</si>
  <si>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</si>
  <si>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</si>
  <si>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</si>
  <si>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</si>
  <si>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</si>
  <si>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</si>
  <si>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</si>
  <si>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</si>
  <si>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</si>
  <si>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</si>
  <si>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</si>
  <si>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</si>
  <si>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</si>
  <si>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</si>
  <si>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</si>
  <si>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</si>
  <si>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</si>
  <si>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</si>
  <si>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</si>
  <si>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</si>
  <si>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</si>
  <si>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</si>
  <si>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</si>
  <si>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</si>
  <si>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</si>
  <si>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</si>
  <si>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</si>
  <si>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</si>
  <si>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</si>
  <si>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</si>
  <si>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</si>
  <si>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</si>
  <si>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</si>
  <si>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</si>
  <si>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</si>
  <si>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</si>
  <si>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</si>
  <si>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</si>
  <si>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</si>
  <si>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</si>
  <si>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</si>
  <si>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</si>
  <si>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</si>
  <si>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</si>
  <si>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</si>
  <si>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</si>
  <si>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</si>
  <si>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</si>
  <si>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</si>
  <si>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</si>
  <si>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</si>
  <si>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</si>
  <si>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</si>
  <si>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</si>
  <si>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</si>
  <si>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</si>
  <si>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</si>
  <si>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</si>
  <si>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</si>
  <si>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</si>
  <si>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</si>
  <si>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</si>
  <si>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</si>
  <si>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</si>
  <si>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</si>
  <si>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</si>
  <si>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</si>
  <si>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</si>
  <si>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</si>
  <si>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</si>
  <si>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</si>
  <si>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</si>
  <si>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</si>
  <si>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</si>
  <si>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</si>
  <si>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</si>
  <si>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</si>
  <si>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</si>
  <si>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</si>
  <si>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</si>
  <si>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</si>
  <si>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</si>
  <si>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</si>
  <si>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</si>
  <si>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</si>
  <si>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</si>
  <si>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</si>
  <si>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</si>
  <si>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</si>
  <si>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</si>
  <si>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</si>
  <si>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</si>
  <si>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</si>
  <si>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</si>
  <si>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</si>
  <si>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</si>
  <si>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</si>
  <si>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</si>
  <si>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</si>
  <si>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</si>
  <si>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</si>
  <si>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</si>
  <si>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</si>
  <si>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</si>
  <si>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</si>
  <si>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</si>
  <si>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</si>
  <si>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</si>
  <si>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</si>
  <si>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</si>
  <si>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</si>
  <si>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</si>
  <si>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</si>
  <si>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</si>
  <si>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</si>
  <si>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</si>
  <si>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</si>
  <si>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</si>
  <si>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</si>
  <si>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</si>
  <si>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</si>
  <si>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</si>
  <si>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</si>
  <si>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</si>
  <si>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</si>
  <si>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</si>
  <si>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</si>
  <si>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</si>
  <si>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</si>
  <si>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</si>
  <si>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</si>
  <si>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</si>
  <si>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</si>
  <si>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</si>
  <si>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</si>
  <si>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</si>
  <si>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</si>
  <si>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</si>
  <si>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</si>
  <si>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</si>
  <si>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</si>
  <si>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</si>
  <si>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</si>
  <si>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</si>
  <si>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</si>
  <si>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</si>
  <si>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</si>
  <si>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</si>
  <si>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</si>
  <si>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</si>
  <si>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</si>
  <si>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</si>
  <si>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</si>
  <si>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</si>
  <si>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</si>
  <si>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</si>
  <si>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</si>
  <si>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</si>
  <si>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</si>
  <si>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</si>
  <si>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</si>
  <si>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</si>
  <si>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</si>
  <si>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</si>
  <si>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</si>
  <si>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</si>
  <si>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</si>
  <si>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</si>
  <si>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</si>
  <si>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</si>
  <si>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</si>
  <si>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</si>
  <si>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</si>
  <si>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</si>
  <si>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</si>
  <si>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</si>
  <si>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</si>
  <si>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</si>
  <si>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</si>
  <si>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</si>
  <si>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</si>
  <si>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</si>
  <si>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</si>
  <si>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</si>
  <si>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</si>
  <si>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</si>
  <si>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</si>
  <si>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</si>
  <si>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</si>
  <si>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</si>
  <si>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</si>
  <si>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</si>
  <si>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</si>
  <si>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</si>
  <si>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</si>
  <si>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</si>
  <si>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</si>
  <si>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</si>
  <si>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</si>
  <si>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</si>
  <si>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</si>
  <si>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</si>
  <si>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</si>
  <si>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</si>
  <si>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</si>
  <si>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</si>
  <si>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</si>
  <si>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</si>
  <si>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</si>
  <si>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</si>
  <si>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</si>
  <si>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</si>
  <si>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</si>
  <si>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</si>
  <si>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</si>
  <si>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</si>
  <si>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</si>
  <si>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</si>
  <si>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</si>
  <si>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</si>
  <si>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</si>
  <si>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</si>
  <si>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</si>
  <si>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</si>
  <si>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</si>
  <si>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</si>
  <si>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</si>
  <si>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</si>
  <si>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</si>
  <si>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</si>
  <si>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</si>
  <si>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</si>
  <si>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</si>
  <si>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</si>
  <si>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</si>
  <si>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</si>
  <si>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</si>
  <si>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</si>
  <si>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</si>
  <si>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</si>
  <si>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</si>
  <si>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</si>
  <si>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</si>
  <si>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</si>
  <si>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</si>
  <si>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</si>
  <si>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</si>
  <si>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</si>
  <si>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</si>
  <si>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</si>
  <si>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</si>
  <si>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</si>
  <si>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</si>
  <si>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</si>
  <si>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</si>
  <si>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</si>
  <si>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</si>
  <si>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</si>
  <si>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</si>
  <si>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</si>
  <si>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</si>
  <si>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</si>
  <si>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</si>
  <si>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</si>
  <si>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</si>
  <si>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</si>
  <si>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</si>
  <si>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</si>
  <si>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</si>
  <si>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</si>
  <si>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</si>
  <si>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</si>
  <si>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</si>
  <si>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</si>
  <si>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</si>
  <si>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</si>
  <si>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</si>
  <si>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</si>
  <si>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</si>
  <si>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</si>
  <si>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</si>
  <si>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</si>
  <si>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</si>
  <si>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</si>
  <si>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</si>
  <si>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</si>
  <si>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</si>
  <si>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</si>
  <si>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</si>
  <si>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</si>
  <si>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</si>
  <si>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</si>
  <si>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</si>
  <si>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</si>
  <si>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</si>
  <si>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</si>
  <si>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</si>
  <si>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</si>
  <si>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</si>
  <si>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</si>
  <si>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</si>
  <si>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</si>
  <si>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</si>
  <si>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</si>
  <si>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</si>
  <si>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</si>
  <si>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</si>
  <si>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</si>
  <si>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</si>
  <si>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</si>
  <si>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</si>
  <si>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</si>
  <si>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</si>
  <si>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</si>
  <si>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</si>
  <si>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</si>
  <si>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</si>
  <si>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</si>
  <si>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</si>
  <si>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</si>
  <si>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</si>
  <si>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</si>
  <si>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</si>
  <si>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</si>
  <si>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</si>
  <si>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</si>
  <si>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</si>
  <si>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</si>
  <si>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</si>
  <si>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</si>
  <si>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</si>
  <si>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</si>
  <si>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</si>
  <si>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</si>
  <si>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</si>
  <si>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</si>
  <si>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</si>
  <si>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</si>
  <si>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</si>
  <si>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</si>
  <si>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</si>
  <si>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</si>
  <si>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</si>
  <si>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</si>
  <si>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</si>
  <si>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</si>
  <si>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</si>
  <si>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</si>
  <si>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</si>
  <si>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</si>
  <si>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</si>
  <si>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</si>
  <si>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</si>
  <si>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</si>
  <si>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</si>
  <si>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</si>
  <si>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</si>
  <si>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</si>
  <si>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</si>
  <si>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</si>
  <si>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</si>
  <si>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</si>
  <si>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</si>
  <si>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</si>
  <si>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</si>
  <si>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</si>
  <si>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</si>
  <si>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</si>
  <si>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</si>
  <si>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</si>
  <si>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</si>
  <si>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</si>
  <si>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</si>
  <si>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</si>
  <si>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</si>
  <si>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</si>
  <si>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</si>
  <si>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</si>
  <si>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</si>
  <si>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</si>
  <si>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</si>
  <si>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</si>
  <si>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</si>
  <si>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</si>
  <si>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</si>
  <si>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</si>
  <si>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</si>
  <si>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</si>
  <si>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</si>
  <si>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</si>
  <si>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</si>
  <si>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</si>
  <si>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</si>
  <si>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</si>
  <si>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</si>
  <si>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</si>
  <si>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</si>
  <si>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</si>
  <si>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</si>
  <si>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</si>
  <si>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</si>
  <si>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</si>
  <si>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</si>
  <si>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</si>
  <si>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</si>
  <si>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</si>
  <si>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</si>
  <si>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</si>
  <si>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</si>
  <si>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</si>
  <si>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</si>
  <si>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</si>
  <si>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</si>
  <si>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</si>
  <si>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</si>
  <si>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</si>
  <si>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</si>
  <si>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</si>
  <si>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</si>
  <si>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</si>
  <si>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</si>
  <si>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</si>
  <si>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</si>
  <si>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</si>
  <si>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</si>
  <si>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</si>
  <si>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</si>
  <si>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</si>
  <si>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</si>
  <si>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</si>
  <si>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</si>
  <si>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</si>
  <si>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</si>
  <si>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</si>
  <si>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</si>
  <si>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</si>
  <si>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</si>
  <si>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</si>
  <si>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</si>
  <si>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</si>
  <si>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</si>
  <si>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</si>
  <si>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</si>
  <si>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</si>
  <si>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</si>
  <si>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</si>
  <si>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</si>
  <si>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</si>
  <si>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</si>
  <si>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</si>
  <si>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</si>
  <si>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</si>
  <si>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</si>
  <si>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</si>
  <si>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</si>
  <si>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</si>
  <si>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</si>
  <si>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</si>
  <si>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</si>
  <si>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</si>
  <si>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</si>
  <si>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</si>
  <si>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</si>
  <si>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</si>
  <si>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</si>
  <si>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</si>
  <si>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</si>
  <si>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</si>
  <si>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</si>
  <si>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</si>
  <si>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</si>
  <si>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</si>
  <si>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</si>
  <si>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</si>
  <si>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</si>
  <si>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</si>
  <si>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</si>
  <si>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</si>
  <si>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</si>
  <si>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</si>
  <si>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</si>
  <si>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</si>
  <si>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</si>
  <si>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</si>
  <si>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</si>
  <si>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</si>
  <si>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</si>
  <si>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</si>
  <si>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</si>
  <si>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</si>
  <si>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</si>
  <si>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</si>
  <si>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</si>
  <si>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</si>
  <si>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</si>
  <si>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</si>
  <si>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</si>
  <si>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</si>
  <si>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</si>
  <si>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</si>
  <si>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</si>
  <si>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</si>
  <si>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</si>
  <si>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</si>
  <si>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</si>
  <si>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</si>
  <si>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</si>
  <si>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</si>
  <si>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</si>
  <si>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</si>
  <si>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</si>
  <si>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</si>
  <si>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</si>
  <si>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</si>
  <si>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</si>
  <si>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</si>
  <si>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</si>
  <si>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</si>
  <si>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</si>
  <si>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</si>
  <si>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</si>
  <si>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</si>
  <si>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</si>
  <si>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</si>
  <si>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</si>
  <si>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</si>
  <si>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</si>
  <si>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</si>
  <si>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</si>
  <si>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</si>
  <si>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</si>
  <si>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</si>
  <si>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</si>
  <si>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</si>
  <si>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</si>
  <si>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</si>
  <si>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</si>
  <si>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</si>
  <si>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</si>
  <si>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</si>
  <si>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</si>
  <si>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</si>
  <si>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</si>
  <si>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</si>
  <si>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</si>
  <si>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</si>
  <si>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</si>
  <si>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</si>
  <si>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</si>
  <si>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</si>
  <si>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</si>
  <si>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</si>
  <si>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</si>
  <si>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</si>
  <si>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</si>
  <si>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</si>
  <si>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</si>
  <si>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</si>
  <si>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</si>
  <si>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</si>
  <si>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</si>
  <si>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</si>
  <si>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</si>
  <si>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</si>
  <si>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</si>
  <si>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</si>
  <si>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</si>
  <si>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</si>
  <si>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</si>
  <si>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</si>
  <si>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</si>
  <si>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</si>
  <si>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</si>
  <si>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</si>
  <si>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</si>
  <si>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</si>
  <si>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</si>
  <si>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</si>
  <si>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</si>
  <si>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</si>
  <si>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</si>
  <si>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</si>
  <si>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</si>
  <si>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</si>
  <si>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</si>
  <si>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</si>
  <si>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</si>
  <si>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</si>
  <si>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</si>
  <si>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</si>
  <si>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</si>
  <si>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</si>
  <si>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</si>
  <si>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</si>
  <si>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</si>
  <si>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</si>
  <si>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</si>
  <si>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</si>
  <si>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</si>
  <si>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</si>
  <si>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</si>
  <si>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</si>
  <si>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</si>
  <si>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</si>
  <si>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</si>
  <si>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</si>
  <si>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</si>
  <si>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</si>
  <si>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</si>
  <si>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</si>
  <si>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</si>
  <si>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</si>
  <si>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</si>
  <si>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</si>
  <si>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</si>
  <si>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</si>
  <si>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</si>
  <si>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</si>
  <si>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</si>
  <si>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</si>
  <si>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</si>
  <si>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</si>
  <si>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</si>
  <si>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</si>
  <si>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</si>
  <si>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</si>
  <si>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</si>
  <si>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</si>
  <si>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</si>
  <si>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</si>
  <si>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</si>
  <si>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</si>
  <si>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</si>
  <si>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</si>
  <si>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</si>
  <si>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</si>
  <si>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</si>
  <si>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</si>
  <si>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</si>
  <si>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</si>
  <si>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</si>
  <si>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</si>
  <si>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</si>
  <si>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</si>
  <si>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</si>
  <si>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</si>
  <si>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</si>
  <si>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</si>
  <si>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</si>
  <si>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</si>
  <si>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</si>
  <si>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</si>
  <si>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</si>
  <si>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</si>
  <si>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</si>
  <si>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</si>
  <si>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</si>
  <si>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</si>
  <si>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</si>
  <si>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</si>
  <si>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</si>
  <si>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</si>
  <si>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</si>
  <si>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</si>
  <si>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</si>
  <si>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</si>
  <si>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</si>
  <si>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</si>
  <si>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</si>
  <si>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</si>
  <si>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</si>
  <si>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</si>
  <si>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</si>
  <si>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</si>
  <si>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</si>
  <si>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</si>
  <si>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</si>
  <si>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</si>
  <si>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</si>
  <si>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</si>
  <si>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</si>
  <si>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</si>
  <si>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</si>
  <si>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</si>
  <si>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</si>
  <si>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</si>
  <si>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</si>
  <si>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</si>
  <si>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</si>
  <si>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</si>
  <si>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</si>
  <si>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</si>
  <si>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</si>
  <si>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</si>
  <si>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</si>
  <si>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</si>
  <si>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</si>
  <si>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</si>
  <si>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</si>
  <si>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</si>
  <si>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</si>
  <si>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</si>
  <si>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</si>
  <si>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</si>
  <si>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</si>
  <si>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</si>
  <si>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</si>
  <si>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</si>
  <si>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</si>
  <si>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</si>
  <si>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</si>
  <si>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</si>
  <si>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</si>
  <si>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</si>
  <si>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</si>
  <si>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</si>
  <si>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</si>
  <si>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</si>
  <si>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</si>
  <si>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</si>
  <si>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</si>
  <si>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</si>
  <si>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</si>
  <si>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</si>
  <si>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</si>
  <si>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</si>
  <si>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</si>
  <si>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</si>
  <si>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</si>
  <si>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</si>
  <si>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</si>
  <si>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</si>
  <si>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</si>
  <si>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</si>
  <si>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</si>
  <si>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</si>
  <si>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</si>
  <si>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</si>
  <si>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</si>
  <si>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</si>
  <si>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</si>
  <si>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</si>
  <si>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</si>
  <si>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</si>
  <si>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</si>
  <si>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</si>
  <si>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</si>
  <si>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</si>
  <si>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</si>
  <si>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</si>
  <si>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</si>
  <si>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</si>
  <si>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</si>
  <si>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</si>
  <si>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</si>
  <si>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</si>
  <si>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</si>
  <si>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</si>
  <si>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</si>
  <si>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</si>
  <si>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</si>
  <si>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</si>
  <si>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</si>
  <si>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</si>
  <si>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</si>
  <si>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</si>
  <si>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</si>
  <si>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</si>
  <si>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</si>
  <si>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</si>
  <si>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</si>
  <si>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</si>
  <si>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</si>
  <si>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</si>
  <si>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</si>
  <si>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</si>
  <si>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</si>
  <si>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</si>
  <si>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</si>
  <si>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</si>
  <si>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</si>
  <si>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</si>
  <si>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</si>
  <si>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</si>
  <si>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</si>
  <si>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</si>
  <si>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</si>
  <si>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</si>
  <si>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</si>
  <si>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</si>
  <si>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</si>
  <si>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</si>
  <si>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</si>
  <si>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</si>
  <si>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</si>
  <si>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</si>
  <si>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</si>
  <si>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</si>
  <si>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</si>
  <si>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</si>
  <si>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</si>
  <si>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</si>
  <si>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</si>
  <si>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</si>
  <si>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</si>
  <si>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</si>
  <si>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</si>
  <si>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</si>
  <si>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</si>
  <si>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</si>
  <si>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</si>
  <si>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</si>
  <si>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</si>
  <si>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</si>
  <si>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</si>
  <si>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</si>
  <si>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</si>
  <si>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</si>
  <si>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</si>
  <si>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</si>
  <si>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</si>
  <si>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</si>
  <si>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</si>
  <si>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</si>
  <si>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</si>
  <si>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</si>
  <si>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</si>
  <si>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</si>
  <si>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</si>
  <si>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</si>
  <si>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</si>
  <si>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</si>
  <si>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</si>
  <si>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</si>
  <si>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</si>
  <si>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</si>
  <si>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</si>
  <si>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</si>
  <si>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</si>
  <si>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</si>
  <si>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</si>
  <si>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</si>
  <si>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</si>
  <si>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</si>
  <si>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</si>
  <si>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</si>
  <si>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</si>
  <si>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</si>
  <si>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</si>
  <si>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</si>
  <si>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</si>
  <si>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</si>
  <si>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</si>
  <si>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</si>
  <si>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</si>
  <si>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</si>
  <si>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</si>
  <si>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</si>
  <si>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</si>
  <si>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</si>
  <si>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</si>
  <si>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</si>
  <si>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</si>
  <si>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</si>
  <si>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</si>
  <si>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</si>
  <si>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</si>
  <si>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</si>
  <si>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</si>
  <si>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</si>
  <si>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</si>
  <si>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</si>
  <si>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</si>
  <si>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</si>
  <si>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</si>
  <si>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</si>
  <si>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</si>
  <si>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</si>
  <si>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</si>
  <si>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</si>
  <si>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</si>
  <si>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</si>
  <si>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</si>
  <si>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</si>
  <si>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</si>
  <si>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</si>
  <si>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</si>
  <si>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</si>
  <si>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</si>
  <si>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</si>
  <si>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</si>
  <si>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</si>
  <si>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</si>
  <si>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</si>
  <si>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</si>
  <si>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</si>
  <si>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</si>
  <si>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</si>
  <si>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</si>
  <si>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</si>
  <si>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</si>
  <si>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</si>
  <si>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</si>
  <si>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</si>
  <si>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</si>
  <si>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</si>
  <si>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</si>
  <si>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</si>
  <si>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</si>
  <si>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</si>
  <si>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</si>
  <si>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</si>
  <si>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</si>
  <si>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</si>
  <si>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</si>
  <si>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</si>
  <si>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</si>
  <si>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</si>
  <si>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</si>
  <si>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</si>
  <si>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</si>
  <si>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</si>
  <si>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</si>
  <si>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</si>
  <si>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</si>
  <si>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</si>
  <si>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</si>
  <si>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</si>
  <si>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</si>
  <si>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</si>
  <si>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</si>
  <si>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</si>
  <si>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</si>
  <si>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</si>
  <si>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</si>
  <si>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</si>
  <si>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</si>
  <si>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</si>
  <si>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</si>
  <si>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</si>
  <si>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</si>
  <si>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</si>
  <si>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</si>
  <si>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</si>
  <si>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</si>
  <si>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</si>
  <si>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</si>
  <si>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</si>
  <si>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</si>
  <si>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</si>
  <si>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</si>
  <si>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</si>
  <si>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</si>
  <si>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</si>
  <si>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</si>
  <si>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</si>
  <si>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</si>
  <si>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</si>
  <si>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</si>
  <si>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</si>
  <si>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</si>
  <si>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</si>
  <si>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</si>
  <si>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</si>
  <si>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</si>
  <si>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</si>
  <si>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</si>
  <si>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</si>
  <si>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</si>
  <si>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</si>
  <si>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</si>
  <si>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</si>
  <si>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</si>
  <si>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</si>
  <si>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</si>
  <si>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</si>
  <si>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</si>
  <si>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</si>
  <si>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</si>
  <si>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</si>
  <si>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</si>
  <si>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</si>
  <si>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</si>
  <si>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</si>
  <si>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</si>
  <si>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</si>
  <si>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</si>
  <si>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</si>
  <si>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</si>
  <si>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</si>
  <si>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</si>
  <si>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</si>
  <si>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</si>
  <si>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</si>
  <si>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</si>
  <si>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</si>
  <si>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</si>
  <si>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</si>
  <si>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</si>
  <si>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</si>
  <si>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</si>
  <si>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</si>
  <si>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</si>
  <si>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</si>
  <si>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</si>
  <si>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</si>
  <si>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</si>
  <si>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</si>
  <si>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</si>
  <si>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</si>
  <si>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</si>
  <si>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</si>
  <si>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</si>
  <si>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</si>
  <si>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</si>
  <si>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</si>
  <si>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</si>
  <si>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</si>
  <si>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</si>
  <si>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</si>
  <si>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</si>
  <si>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</si>
  <si>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</si>
  <si>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</si>
  <si>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</si>
  <si>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</si>
  <si>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</si>
  <si>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</si>
  <si>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</si>
  <si>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</si>
  <si>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</si>
  <si>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</si>
  <si>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</si>
  <si>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</si>
  <si>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</si>
  <si>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</si>
  <si>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</si>
  <si>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</si>
  <si>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</si>
  <si>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</si>
  <si>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</si>
  <si>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</si>
  <si>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</si>
  <si>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</si>
  <si>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</si>
  <si>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</si>
  <si>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</si>
  <si>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</si>
  <si>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</si>
  <si>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</si>
  <si>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</si>
  <si>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</si>
  <si>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</si>
  <si>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</si>
  <si>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</si>
  <si>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</si>
  <si>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</si>
  <si>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</si>
  <si>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</si>
  <si>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</si>
  <si>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</si>
  <si>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</si>
  <si>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</si>
  <si>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</si>
  <si>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</si>
  <si>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</si>
  <si>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</si>
  <si>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</si>
  <si>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</si>
  <si>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</si>
  <si>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</si>
  <si>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</si>
  <si>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</si>
  <si>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</si>
  <si>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</si>
  <si>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</si>
  <si>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</si>
  <si>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</si>
  <si>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</si>
  <si>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</si>
  <si>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</si>
  <si>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</si>
  <si>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</si>
  <si>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</si>
  <si>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</si>
  <si>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</si>
  <si>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</si>
  <si>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</si>
  <si>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</si>
  <si>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</si>
  <si>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</si>
  <si>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</si>
  <si>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</si>
  <si>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</si>
  <si>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</si>
  <si>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</si>
  <si>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</si>
  <si>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</si>
  <si>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</si>
  <si>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</si>
  <si>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</si>
  <si>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</si>
  <si>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</si>
  <si>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</si>
  <si>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</si>
  <si>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</si>
  <si>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</si>
  <si>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</si>
  <si>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</si>
  <si>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</si>
  <si>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</si>
  <si>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</si>
  <si>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</si>
  <si>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</si>
  <si>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</si>
  <si>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</si>
  <si>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</si>
  <si>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</si>
  <si>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</si>
  <si>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</si>
  <si>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</si>
  <si>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</si>
  <si>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</si>
  <si>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</si>
  <si>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</si>
  <si>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</si>
  <si>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</si>
  <si>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</si>
  <si>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</si>
  <si>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</si>
  <si>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</si>
  <si>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</si>
  <si>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</si>
  <si>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</si>
  <si>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</si>
  <si>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</si>
  <si>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</si>
  <si>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</si>
  <si>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</si>
  <si>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</si>
  <si>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</si>
  <si>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</si>
  <si>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</si>
  <si>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</si>
  <si>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</si>
  <si>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</si>
  <si>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</si>
  <si>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</si>
  <si>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</si>
  <si>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</si>
  <si>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</si>
  <si>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</si>
  <si>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</si>
  <si>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</si>
  <si>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</si>
  <si>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</si>
  <si>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</si>
  <si>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</si>
  <si>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</si>
  <si>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</si>
  <si>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</si>
  <si>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</si>
  <si>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</si>
  <si>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</si>
  <si>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</si>
  <si>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</si>
  <si>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</si>
  <si>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</si>
  <si>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</si>
  <si>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</si>
  <si>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</si>
  <si>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</si>
  <si>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</si>
  <si>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</si>
  <si>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</si>
  <si>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</si>
  <si>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</si>
  <si>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</si>
  <si>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</si>
  <si>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</si>
  <si>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</si>
  <si>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</si>
  <si>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</si>
  <si>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</si>
  <si>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</si>
  <si>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</si>
  <si>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</si>
  <si>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</si>
  <si>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</si>
  <si>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</si>
  <si>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</si>
  <si>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</si>
  <si>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</si>
  <si>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</si>
  <si>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</si>
  <si>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</si>
  <si>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</si>
  <si>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</si>
  <si>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</si>
  <si>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</si>
  <si>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</si>
  <si>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</si>
  <si>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</si>
  <si>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</si>
  <si>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</si>
  <si>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</si>
  <si>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</si>
  <si>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</si>
  <si>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</si>
  <si>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</si>
  <si>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</si>
  <si>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</si>
  <si>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</si>
  <si>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</si>
  <si>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</si>
  <si>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</si>
  <si>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</si>
  <si>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</si>
  <si>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</si>
  <si>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</si>
  <si>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</si>
  <si>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</si>
  <si>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</si>
  <si>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</si>
  <si>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</si>
  <si>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</si>
  <si>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</si>
  <si>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</si>
  <si>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</si>
  <si>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</si>
  <si>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</si>
  <si>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</si>
  <si>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</si>
  <si>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</si>
  <si>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</si>
  <si>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</si>
  <si>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</si>
  <si>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</si>
  <si>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</si>
  <si>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</si>
  <si>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</si>
  <si>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</si>
  <si>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</si>
  <si>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</si>
  <si>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</si>
  <si>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</si>
  <si>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</si>
  <si>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</si>
  <si>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</si>
  <si>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</si>
  <si>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</si>
  <si>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</si>
  <si>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</si>
  <si>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</si>
  <si>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</si>
  <si>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</si>
  <si>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</si>
  <si>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</si>
  <si>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</si>
  <si>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</si>
  <si>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</si>
  <si>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</si>
  <si>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</si>
  <si>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</si>
  <si>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</si>
  <si>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</si>
  <si>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</si>
  <si>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</si>
  <si>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</si>
  <si>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</si>
  <si>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</si>
  <si>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</si>
  <si>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</si>
  <si>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</si>
  <si>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</si>
  <si>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</si>
  <si>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</si>
  <si>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</si>
  <si>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</si>
  <si>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</si>
  <si>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</si>
  <si>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</si>
  <si>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</si>
  <si>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</si>
  <si>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</si>
  <si>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</si>
  <si>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</si>
  <si>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</si>
  <si>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</si>
  <si>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</si>
  <si>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</si>
  <si>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</si>
  <si>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</si>
  <si>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</si>
  <si>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</si>
  <si>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</si>
  <si>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</si>
  <si>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</si>
  <si>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</si>
  <si>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</si>
  <si>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</si>
  <si>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</si>
  <si>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</si>
  <si>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</si>
  <si>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</si>
  <si>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</si>
  <si>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</si>
  <si>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</si>
  <si>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</si>
  <si>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</si>
  <si>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</si>
  <si>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</si>
  <si>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</si>
  <si>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</si>
  <si>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</si>
  <si>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</si>
  <si>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</si>
  <si>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</si>
  <si>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</si>
  <si>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</si>
  <si>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</si>
  <si>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</si>
  <si>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</si>
  <si>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</si>
  <si>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</si>
  <si>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</si>
  <si>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</si>
  <si>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</si>
  <si>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</si>
  <si>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</si>
  <si>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</si>
  <si>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</si>
  <si>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</si>
  <si>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</si>
  <si>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</si>
  <si>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</si>
  <si>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</si>
  <si>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</si>
  <si>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</si>
  <si>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</si>
  <si>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</si>
  <si>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</si>
  <si>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</si>
  <si>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</si>
  <si>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</si>
  <si>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</si>
  <si>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</si>
  <si>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</si>
  <si>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</si>
  <si>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</si>
  <si>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</si>
  <si>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</si>
  <si>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</si>
  <si>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</si>
  <si>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</si>
  <si>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</si>
  <si>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</si>
  <si>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</si>
  <si>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</si>
  <si>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</si>
  <si>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</si>
  <si>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</si>
  <si>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</si>
  <si>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</si>
  <si>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</si>
  <si>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</si>
  <si>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</si>
  <si>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</si>
  <si>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</si>
  <si>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</si>
  <si>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</si>
  <si>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</si>
  <si>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</si>
  <si>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</si>
  <si>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</si>
  <si>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</si>
  <si>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</si>
  <si>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</si>
  <si>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</si>
  <si>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</si>
  <si>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</si>
  <si>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</si>
  <si>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</si>
  <si>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</si>
  <si>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</si>
  <si>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</si>
  <si>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</si>
  <si>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</si>
  <si>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</si>
  <si>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</si>
  <si>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</si>
  <si>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</si>
  <si>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</si>
  <si>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</si>
  <si>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</si>
  <si>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</si>
  <si>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</si>
  <si>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</si>
  <si>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</si>
  <si>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</si>
  <si>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</si>
  <si>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</si>
  <si>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</si>
  <si>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</si>
  <si>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</si>
  <si>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</si>
  <si>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</si>
  <si>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</si>
  <si>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</si>
  <si>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</si>
  <si>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</si>
  <si>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</si>
  <si>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</si>
  <si>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</si>
  <si>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</si>
  <si>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</si>
  <si>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</si>
  <si>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</si>
  <si>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</si>
  <si>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</si>
  <si>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</si>
  <si>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</si>
  <si>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</si>
  <si>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</si>
  <si>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</si>
  <si>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</si>
  <si>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</si>
  <si>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</si>
  <si>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</si>
  <si>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</si>
  <si>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</si>
  <si>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</si>
  <si>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</si>
  <si>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</si>
  <si>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</si>
  <si>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</si>
  <si>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</si>
  <si>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</si>
  <si>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</si>
  <si>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</si>
  <si>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</si>
  <si>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</si>
  <si>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</si>
  <si>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</si>
  <si>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</si>
  <si>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</si>
  <si>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</si>
  <si>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</si>
  <si>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</si>
  <si>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</si>
  <si>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</si>
  <si>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</si>
  <si>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</si>
  <si>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</si>
  <si>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</si>
  <si>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</si>
  <si>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</si>
  <si>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</si>
  <si>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</si>
  <si>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</si>
  <si>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</si>
  <si>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</si>
  <si>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</si>
  <si>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</si>
  <si>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</si>
  <si>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</si>
  <si>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</si>
  <si>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</si>
  <si>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</si>
  <si>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</si>
  <si>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</si>
  <si>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</si>
  <si>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</si>
  <si>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</si>
  <si>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</si>
  <si>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</si>
  <si>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</si>
  <si>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</si>
  <si>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</si>
  <si>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</si>
  <si>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</si>
  <si>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</si>
  <si>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</si>
  <si>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</si>
  <si>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</si>
  <si>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</si>
  <si>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</si>
  <si>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</si>
  <si>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</si>
  <si>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</si>
  <si>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</si>
  <si>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</si>
  <si>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</si>
  <si>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</si>
  <si>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</si>
  <si>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</si>
  <si>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</si>
  <si>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</si>
  <si>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</si>
  <si>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</si>
  <si>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</si>
  <si>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</si>
  <si>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</si>
  <si>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</si>
  <si>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</si>
  <si>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</si>
  <si>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</si>
  <si>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</si>
  <si>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</si>
  <si>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</si>
  <si>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</si>
  <si>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</si>
  <si>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</si>
  <si>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</si>
  <si>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</si>
  <si>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</si>
  <si>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</si>
  <si>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</si>
  <si>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</si>
  <si>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</si>
  <si>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</si>
  <si>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</si>
  <si>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</si>
  <si>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</si>
  <si>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</si>
  <si>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</si>
  <si>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</si>
  <si>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</si>
  <si>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</si>
  <si>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</si>
  <si>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</si>
  <si>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</si>
  <si>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</si>
  <si>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</si>
  <si>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</si>
  <si>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</si>
  <si>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</si>
  <si>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</si>
  <si>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</si>
  <si>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</si>
  <si>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</si>
  <si>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</si>
  <si>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</si>
  <si>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</si>
  <si>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</si>
  <si>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</si>
  <si>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</si>
  <si>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</si>
  <si>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</si>
  <si>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</si>
  <si>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</si>
  <si>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</si>
  <si>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</si>
  <si>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</si>
  <si>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</si>
  <si>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</si>
  <si>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</si>
  <si>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</si>
  <si>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</si>
  <si>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</si>
  <si>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</si>
  <si>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</si>
  <si>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</si>
  <si>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</si>
  <si>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</si>
  <si>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</si>
  <si>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</si>
  <si>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</si>
  <si>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</si>
  <si>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</si>
  <si>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</si>
  <si>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</si>
  <si>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</si>
  <si>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</si>
  <si>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</si>
  <si>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</si>
  <si>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</si>
  <si>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</si>
  <si>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</si>
  <si>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</si>
  <si>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</si>
  <si>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</si>
  <si>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</si>
  <si>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</si>
  <si>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</si>
  <si>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</si>
  <si>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</si>
  <si>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</si>
  <si>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</si>
  <si>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</si>
  <si>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</si>
  <si>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</si>
  <si>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</si>
  <si>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</si>
  <si>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</si>
  <si>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</si>
  <si>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</si>
  <si>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</si>
  <si>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</si>
  <si>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</si>
  <si>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</si>
  <si>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</si>
  <si>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</si>
  <si>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</si>
  <si>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</si>
  <si>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</si>
  <si>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</si>
  <si>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</si>
  <si>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</si>
  <si>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</si>
  <si>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</si>
  <si>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</si>
  <si>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</si>
  <si>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</si>
  <si>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</si>
  <si>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</si>
  <si>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</si>
  <si>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</si>
  <si>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</si>
  <si>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</si>
  <si>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</si>
  <si>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</si>
  <si>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</si>
  <si>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</si>
  <si>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</si>
  <si>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</si>
  <si>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</si>
  <si>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</si>
  <si>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</si>
  <si>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</si>
  <si>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</si>
  <si>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</si>
  <si>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</si>
  <si>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</si>
  <si>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</si>
  <si>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</si>
  <si>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</si>
  <si>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</si>
  <si>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</si>
  <si>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</si>
  <si>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</si>
  <si>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</si>
  <si>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</si>
  <si>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</si>
  <si>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</si>
  <si>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</si>
  <si>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</si>
  <si>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</si>
  <si>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</si>
  <si>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</si>
  <si>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</si>
  <si>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</si>
  <si>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</si>
  <si>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</si>
  <si>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</si>
  <si>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</si>
  <si>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</si>
  <si>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</si>
  <si>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</si>
  <si>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</si>
  <si>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</si>
  <si>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</si>
  <si>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</si>
  <si>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</si>
  <si>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</si>
  <si>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</si>
  <si>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</si>
  <si>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</si>
  <si>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</si>
  <si>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</si>
  <si>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</si>
  <si>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</si>
  <si>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</si>
  <si>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</si>
  <si>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</si>
  <si>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</si>
  <si>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</si>
  <si>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</si>
  <si>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</si>
  <si>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</si>
  <si>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</si>
  <si>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</si>
  <si>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</si>
  <si>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</si>
  <si>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</si>
  <si>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</si>
  <si>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</si>
  <si>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</si>
  <si>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</si>
  <si>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</si>
  <si>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</si>
  <si>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</si>
  <si>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</si>
  <si>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</si>
  <si>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</si>
  <si>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</si>
  <si>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</si>
  <si>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</si>
  <si>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</si>
  <si>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</si>
  <si>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</si>
  <si>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</si>
  <si>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</si>
  <si>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</si>
  <si>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</si>
  <si>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</si>
  <si>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</si>
  <si>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</si>
  <si>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</si>
  <si>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</si>
  <si>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</si>
  <si>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</si>
  <si>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</si>
  <si>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</si>
  <si>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</si>
  <si>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</si>
  <si>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</si>
  <si>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</si>
  <si>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</si>
  <si>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</si>
  <si>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</si>
  <si>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</si>
  <si>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</si>
  <si>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</si>
  <si>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</si>
  <si>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</si>
  <si>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</si>
  <si>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</si>
  <si>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</si>
  <si>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</si>
  <si>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</si>
  <si>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</si>
  <si>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</si>
  <si>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</si>
  <si>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</si>
  <si>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</si>
  <si>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</si>
  <si>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</si>
  <si>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</si>
  <si>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</si>
  <si>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</si>
  <si>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</si>
  <si>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</si>
  <si>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</si>
  <si>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</si>
  <si>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</si>
  <si>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</si>
  <si>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</si>
  <si>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</si>
  <si>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</si>
  <si>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</si>
  <si>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</si>
  <si>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</si>
  <si>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</si>
  <si>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</si>
  <si>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</si>
  <si>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</si>
  <si>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</si>
  <si>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</si>
  <si>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</si>
  <si>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</si>
  <si>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</si>
  <si>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</si>
  <si>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</si>
  <si>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</si>
  <si>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</si>
  <si>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</si>
  <si>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</si>
  <si>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</si>
  <si>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</si>
  <si>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</si>
  <si>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</si>
  <si>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</si>
  <si>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</si>
  <si>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</si>
  <si>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</si>
  <si>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</si>
  <si>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</si>
  <si>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</si>
  <si>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</si>
  <si>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</si>
  <si>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</si>
  <si>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</si>
  <si>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</si>
  <si>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</si>
  <si>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</si>
  <si>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</si>
  <si>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</si>
  <si>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</si>
  <si>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</si>
  <si>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</si>
  <si>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</si>
  <si>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</si>
  <si>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</si>
  <si>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</si>
  <si>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</si>
  <si>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</si>
  <si>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</si>
  <si>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</si>
  <si>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</si>
  <si>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</si>
  <si>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</si>
  <si>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</si>
  <si>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</si>
  <si>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</si>
  <si>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</si>
  <si>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</si>
  <si>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</si>
  <si>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</si>
  <si>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</si>
  <si>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</si>
  <si>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</si>
  <si>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</si>
  <si>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</si>
  <si>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</si>
  <si>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</si>
  <si>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</si>
  <si>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</si>
  <si>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</si>
  <si>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</si>
  <si>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</si>
  <si>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</si>
  <si>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</si>
  <si>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</si>
  <si>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</si>
  <si>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</si>
  <si>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</si>
  <si>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</si>
  <si>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</si>
  <si>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</si>
  <si>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</si>
  <si>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</si>
  <si>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</si>
  <si>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</si>
  <si>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</si>
  <si>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</si>
  <si>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</si>
  <si>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</si>
  <si>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</si>
  <si>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</si>
  <si>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</si>
  <si>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</si>
  <si>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</si>
  <si>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</si>
  <si>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</si>
  <si>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</si>
  <si>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</si>
  <si>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</si>
  <si>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</si>
  <si>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</si>
  <si>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</si>
  <si>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</si>
  <si>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</si>
  <si>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</si>
  <si>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</si>
  <si>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</si>
  <si>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</si>
  <si>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</si>
  <si>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</si>
  <si>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</si>
  <si>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</si>
  <si>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</si>
  <si>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</si>
  <si>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</si>
  <si>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</si>
  <si>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</si>
  <si>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</si>
  <si>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</si>
  <si>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</si>
  <si>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</si>
  <si>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</si>
  <si>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</si>
  <si>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</si>
  <si>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</si>
  <si>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</si>
  <si>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</si>
  <si>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</si>
  <si>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</si>
  <si>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</si>
  <si>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</si>
  <si>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</si>
  <si>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</si>
  <si>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</si>
  <si>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</si>
  <si>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</si>
  <si>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</si>
  <si>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</si>
  <si>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</si>
  <si>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</si>
  <si>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</si>
  <si>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</si>
  <si>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</si>
  <si>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</si>
  <si>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</si>
  <si>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</si>
  <si>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</si>
  <si>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</si>
  <si>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</si>
  <si>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</si>
  <si>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</si>
  <si>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</si>
  <si>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</si>
  <si>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</si>
  <si>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</si>
  <si>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</si>
  <si>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</si>
  <si>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</si>
  <si>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</si>
  <si>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</si>
  <si>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</si>
  <si>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</si>
  <si>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</si>
  <si>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</si>
  <si>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</si>
  <si>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</si>
  <si>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</si>
  <si>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</si>
  <si>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</si>
  <si>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</si>
  <si>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</si>
  <si>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</si>
  <si>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</si>
  <si>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</si>
  <si>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</si>
  <si>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</si>
  <si>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</si>
  <si>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</si>
  <si>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</si>
  <si>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</si>
  <si>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</si>
  <si>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</si>
  <si>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</si>
  <si>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</si>
  <si>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</si>
  <si>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</si>
  <si>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</si>
  <si>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</si>
  <si>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</si>
  <si>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</si>
  <si>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</si>
  <si>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</si>
  <si>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</si>
  <si>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</si>
  <si>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</si>
  <si>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</si>
  <si>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</si>
  <si>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</si>
  <si>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</si>
  <si>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</si>
  <si>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</si>
  <si>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</si>
  <si>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</si>
  <si>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</si>
  <si>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</si>
  <si>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</si>
  <si>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</si>
  <si>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</si>
  <si>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</si>
  <si>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</si>
  <si>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</si>
  <si>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</si>
  <si>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</si>
  <si>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</si>
  <si>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</si>
  <si>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</si>
  <si>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</si>
  <si>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</si>
  <si>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</si>
  <si>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</si>
  <si>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</si>
  <si>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</si>
  <si>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</si>
  <si>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</si>
  <si>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</si>
  <si>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</si>
  <si>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</si>
  <si>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</si>
  <si>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</si>
  <si>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</si>
  <si>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</si>
  <si>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</si>
  <si>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</si>
  <si>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</si>
  <si>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</si>
  <si>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</si>
  <si>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</si>
  <si>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</si>
  <si>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</si>
  <si>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</si>
  <si>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</si>
  <si>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</si>
  <si>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</si>
  <si>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</si>
  <si>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</si>
  <si>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</si>
  <si>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</si>
  <si>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</si>
  <si>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</si>
  <si>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</si>
  <si>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</si>
  <si>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</si>
  <si>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</si>
  <si>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</si>
  <si>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</si>
  <si>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</si>
  <si>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</si>
  <si>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</si>
  <si>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</si>
  <si>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</si>
  <si>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</si>
  <si>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</si>
  <si>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</si>
  <si>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</si>
  <si>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</si>
  <si>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</si>
  <si>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</si>
  <si>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</si>
  <si>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</si>
  <si>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</si>
  <si>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</si>
  <si>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</si>
  <si>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</si>
  <si>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</si>
  <si>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</si>
  <si>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</si>
  <si>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</si>
  <si>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</si>
  <si>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</si>
  <si>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</si>
  <si>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</si>
  <si>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</si>
  <si>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</si>
  <si>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</si>
  <si>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</si>
  <si>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</si>
  <si>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</si>
  <si>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</si>
  <si>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</si>
  <si>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</si>
  <si>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</si>
  <si>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</si>
  <si>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</si>
  <si>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</si>
  <si>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</si>
  <si>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</si>
  <si>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</si>
  <si>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</si>
  <si>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</si>
  <si>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</si>
  <si>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</si>
  <si>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</si>
  <si>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</si>
  <si>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</si>
  <si>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</si>
  <si>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</si>
  <si>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</si>
  <si>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</si>
  <si>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</si>
  <si>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</si>
  <si>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</si>
  <si>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</si>
  <si>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</si>
  <si>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</si>
  <si>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</si>
  <si>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</si>
  <si>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</si>
  <si>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</si>
  <si>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</si>
  <si>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</si>
  <si>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</si>
  <si>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</si>
  <si>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</si>
  <si>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</si>
  <si>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</si>
  <si>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</si>
  <si>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</si>
  <si>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</si>
  <si>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</si>
  <si>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</si>
  <si>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</si>
  <si>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</si>
  <si>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</si>
  <si>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</si>
  <si>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</si>
  <si>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</si>
  <si>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</si>
  <si>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</si>
  <si>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</si>
  <si>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</si>
  <si>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</si>
  <si>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</si>
  <si>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</si>
  <si>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</si>
  <si>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</si>
  <si>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</si>
  <si>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</si>
  <si>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</si>
  <si>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</si>
  <si>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</si>
  <si>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</si>
  <si>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</si>
  <si>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</si>
  <si>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</si>
  <si>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</si>
  <si>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</si>
  <si>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</si>
  <si>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</si>
  <si>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</si>
  <si>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</si>
  <si>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</si>
  <si>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</si>
  <si>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</si>
  <si>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</si>
  <si>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</si>
  <si>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</si>
  <si>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</si>
  <si>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</si>
  <si>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</si>
  <si>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</si>
  <si>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</si>
  <si>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</si>
  <si>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</si>
  <si>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</si>
  <si>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</si>
  <si>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</si>
  <si>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</si>
  <si>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</si>
  <si>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</si>
  <si>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</si>
  <si>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</si>
  <si>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</si>
  <si>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</si>
  <si>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</si>
  <si>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</si>
  <si>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</si>
  <si>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</si>
  <si>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</si>
  <si>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</si>
  <si>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</si>
  <si>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</si>
  <si>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</si>
  <si>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</si>
  <si>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</si>
  <si>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</si>
  <si>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</si>
  <si>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</si>
  <si>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</si>
  <si>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</si>
  <si>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</si>
  <si>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</si>
  <si>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</si>
  <si>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</si>
  <si>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</si>
  <si>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</si>
  <si>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</si>
  <si>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</si>
  <si>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</si>
  <si>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</si>
  <si>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</si>
  <si>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</si>
  <si>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</si>
  <si>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</si>
  <si>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</si>
  <si>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</si>
  <si>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</si>
  <si>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</si>
  <si>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</si>
  <si>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</si>
  <si>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</si>
  <si>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</si>
  <si>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</si>
  <si>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</si>
  <si>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</si>
  <si>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</si>
  <si>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</si>
  <si>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</si>
  <si>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</si>
  <si>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</si>
  <si>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</si>
  <si>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</si>
  <si>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</si>
  <si>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</si>
  <si>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</si>
  <si>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</si>
  <si>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</si>
  <si>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</si>
  <si>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</si>
  <si>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</si>
  <si>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</si>
  <si>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</si>
  <si>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</si>
  <si>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</si>
  <si>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</si>
  <si>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</si>
  <si>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</si>
  <si>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</si>
  <si>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</si>
  <si>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</si>
  <si>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</si>
  <si>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</si>
  <si>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</si>
  <si>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</si>
  <si>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</si>
  <si>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</si>
  <si>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</si>
  <si>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</si>
  <si>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</si>
  <si>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</si>
  <si>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</si>
  <si>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</si>
  <si>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</si>
  <si>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</si>
  <si>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</si>
  <si>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</si>
  <si>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</si>
  <si>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</si>
  <si>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</si>
  <si>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</si>
  <si>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</si>
  <si>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</si>
  <si>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</si>
  <si>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</si>
  <si>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</si>
  <si>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</si>
  <si>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</si>
  <si>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</si>
  <si>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</si>
  <si>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</si>
  <si>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</si>
  <si>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</si>
  <si>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</si>
  <si>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</si>
  <si>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</si>
  <si>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</si>
  <si>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</si>
  <si>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</si>
  <si>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</si>
  <si>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</si>
  <si>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</si>
  <si>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</si>
  <si>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</si>
  <si>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</si>
  <si>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</si>
  <si>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</si>
  <si>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</si>
  <si>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</si>
  <si>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</si>
  <si>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</si>
  <si>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</si>
  <si>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</si>
  <si>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</si>
  <si>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</si>
  <si>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</si>
  <si>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</si>
  <si>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</si>
  <si>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</si>
  <si>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</si>
  <si>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</si>
  <si>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</si>
  <si>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</si>
  <si>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</si>
  <si>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</si>
  <si>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</si>
  <si>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</si>
  <si>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</si>
  <si>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</si>
  <si>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</si>
  <si>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</si>
  <si>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</si>
  <si>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</si>
  <si>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</si>
  <si>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</si>
  <si>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</si>
  <si>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</si>
  <si>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</si>
  <si>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</si>
  <si>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</si>
  <si>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</si>
  <si>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</si>
  <si>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</si>
  <si>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</si>
  <si>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</si>
  <si>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</si>
  <si>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</si>
  <si>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</si>
  <si>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</si>
  <si>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</si>
  <si>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</si>
  <si>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</si>
  <si>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</si>
  <si>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</si>
  <si>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</si>
  <si>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</si>
  <si>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</si>
  <si>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</si>
  <si>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</si>
  <si>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</si>
  <si>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</si>
  <si>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</si>
  <si>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</si>
  <si>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</si>
  <si>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</si>
  <si>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</si>
  <si>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</si>
  <si>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</si>
  <si>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</si>
  <si>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</si>
  <si>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</si>
  <si>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</si>
  <si>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</si>
  <si>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</si>
  <si>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</si>
  <si>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</si>
  <si>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</si>
  <si>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</si>
  <si>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</si>
  <si>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</si>
  <si>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</si>
  <si>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</si>
  <si>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</si>
  <si>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</si>
  <si>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</si>
  <si>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</si>
  <si>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</si>
  <si>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</si>
  <si>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</si>
  <si>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</si>
  <si>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</si>
  <si>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</si>
  <si>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</si>
  <si>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</si>
  <si>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</si>
  <si>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</si>
  <si>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</si>
  <si>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</si>
  <si>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</si>
  <si>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</si>
  <si>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</si>
  <si>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</si>
  <si>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</si>
  <si>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</si>
  <si>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</si>
  <si>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</si>
  <si>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</si>
  <si>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</si>
  <si>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</si>
  <si>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</si>
  <si>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</si>
  <si>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</si>
  <si>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</si>
  <si>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</si>
  <si>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</si>
  <si>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</si>
  <si>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</si>
  <si>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</si>
  <si>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</si>
  <si>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</si>
  <si>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</si>
  <si>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</si>
  <si>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</si>
  <si>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</si>
  <si>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</si>
  <si>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</si>
  <si>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</si>
  <si>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</si>
  <si>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</si>
  <si>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</si>
  <si>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</si>
  <si>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</si>
  <si>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</si>
  <si>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</si>
  <si>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</si>
  <si>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</si>
  <si>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</si>
  <si>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</si>
  <si>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</si>
  <si>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</si>
  <si>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</si>
  <si>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</si>
  <si>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</si>
  <si>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</si>
  <si>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</si>
  <si>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</si>
  <si>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</si>
  <si>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</si>
  <si>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</si>
  <si>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</si>
  <si>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</si>
  <si>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</si>
  <si>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</si>
  <si>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</si>
  <si>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</si>
  <si>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</si>
  <si>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</si>
  <si>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</si>
  <si>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</si>
  <si>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</si>
  <si>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</si>
  <si>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</si>
  <si>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</si>
  <si>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</si>
  <si>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</si>
  <si>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</si>
  <si>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</si>
  <si>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</si>
  <si>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</si>
  <si>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</si>
  <si>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</si>
  <si>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</si>
  <si>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</si>
  <si>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</si>
  <si>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</si>
  <si>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</si>
  <si>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</si>
  <si>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</si>
  <si>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</si>
  <si>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</si>
  <si>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</si>
  <si>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</si>
  <si>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</si>
  <si>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</si>
  <si>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</si>
  <si>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</si>
  <si>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</si>
  <si>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</si>
  <si>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</si>
  <si>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</si>
  <si>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</si>
  <si>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</si>
  <si>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</si>
  <si>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</si>
  <si>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</si>
  <si>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</si>
  <si>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</si>
  <si>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</si>
  <si>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</si>
  <si>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</si>
  <si>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</si>
  <si>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</si>
  <si>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</si>
  <si>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</si>
  <si>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</si>
  <si>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</si>
  <si>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</si>
  <si>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</si>
  <si>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</si>
  <si>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</si>
  <si>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</si>
  <si>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</si>
  <si>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</si>
  <si>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</si>
  <si>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</si>
  <si>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</si>
  <si>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</si>
  <si>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</si>
  <si>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</si>
  <si>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</si>
  <si>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</si>
  <si>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</si>
  <si>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</si>
  <si>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</si>
  <si>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</si>
  <si>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</si>
  <si>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</si>
  <si>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</si>
  <si>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</si>
  <si>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</si>
  <si>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</si>
  <si>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</si>
  <si>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</si>
  <si>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</si>
  <si>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</si>
  <si>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</si>
  <si>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</si>
  <si>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</si>
  <si>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</si>
  <si>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</si>
  <si>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</si>
  <si>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</si>
  <si>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</si>
  <si>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</si>
  <si>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</si>
  <si>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</si>
  <si>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</si>
  <si>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</si>
  <si>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</si>
  <si>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</si>
  <si>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</si>
  <si>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</si>
  <si>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</si>
  <si>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</si>
  <si>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</si>
  <si>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</si>
  <si>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</si>
  <si>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</si>
  <si>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</si>
  <si>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</si>
  <si>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</si>
  <si>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</si>
  <si>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</si>
  <si>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</si>
  <si>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</si>
  <si>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</si>
  <si>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</si>
  <si>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</si>
  <si>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</si>
  <si>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</si>
  <si>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</si>
  <si>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</si>
  <si>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</si>
  <si>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</si>
  <si>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</si>
  <si>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</si>
  <si>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</si>
  <si>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</si>
  <si>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</si>
  <si>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</si>
  <si>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</si>
  <si>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</si>
  <si>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</si>
  <si>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</si>
  <si>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</si>
  <si>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</si>
  <si>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</si>
  <si>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</si>
  <si>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</si>
  <si>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</si>
  <si>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</si>
  <si>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</si>
  <si>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</si>
  <si>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</si>
  <si>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</si>
  <si>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</si>
  <si>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</si>
  <si>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</si>
  <si>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</si>
  <si>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</si>
  <si>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</si>
  <si>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</si>
  <si>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</si>
  <si>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</si>
  <si>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</si>
  <si>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</si>
  <si>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</si>
  <si>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</si>
  <si>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</si>
  <si>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</si>
  <si>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</si>
  <si>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</si>
  <si>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</si>
  <si>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</si>
  <si>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</si>
  <si>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</si>
  <si>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</si>
  <si>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</si>
  <si>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</si>
  <si>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</si>
  <si>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</si>
  <si>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</si>
  <si>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</si>
  <si>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</si>
  <si>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</si>
  <si>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</si>
  <si>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</si>
  <si>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</si>
  <si>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</si>
  <si>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</si>
  <si>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</si>
  <si>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</si>
  <si>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</si>
  <si>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</si>
  <si>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</si>
  <si>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</si>
  <si>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</si>
  <si>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</si>
  <si>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</si>
  <si>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</si>
  <si>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</si>
  <si>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</si>
  <si>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</si>
  <si>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</si>
  <si>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</si>
  <si>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</si>
  <si>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</si>
  <si>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</si>
  <si>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</si>
  <si>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</si>
  <si>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</si>
  <si>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</si>
  <si>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</si>
  <si>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</si>
  <si>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</si>
  <si>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</si>
  <si>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</si>
  <si>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</si>
  <si>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</si>
  <si>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</si>
  <si>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</si>
  <si>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</si>
  <si>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</si>
  <si>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</si>
  <si>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</si>
  <si>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</si>
  <si>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</si>
  <si>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</si>
  <si>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</si>
  <si>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</si>
  <si>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</si>
  <si>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</si>
  <si>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</si>
  <si>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</si>
  <si>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</si>
  <si>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</si>
  <si>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</si>
  <si>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</si>
  <si>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</si>
  <si>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</si>
  <si>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</si>
  <si>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</si>
  <si>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</si>
  <si>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</si>
  <si>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</si>
  <si>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</si>
  <si>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</si>
  <si>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</si>
  <si>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</si>
  <si>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</si>
  <si>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</si>
  <si>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</si>
  <si>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</si>
  <si>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</si>
  <si>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</si>
  <si>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</si>
  <si>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</si>
  <si>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</si>
  <si>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</si>
  <si>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</si>
  <si>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</si>
  <si>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</si>
  <si>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</si>
  <si>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</si>
  <si>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</si>
  <si>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</si>
  <si>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</si>
  <si>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</si>
  <si>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</si>
  <si>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</si>
  <si>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</si>
  <si>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</si>
  <si>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</si>
  <si>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</si>
  <si>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</si>
  <si>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</si>
  <si>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</si>
  <si>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</si>
  <si>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</si>
  <si>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</si>
  <si>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</si>
  <si>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</si>
  <si>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</si>
  <si>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</si>
  <si>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</si>
  <si>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</si>
  <si>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</si>
  <si>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</si>
  <si>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</si>
  <si>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</si>
  <si>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</si>
  <si>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</si>
  <si>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</si>
  <si>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</si>
  <si>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</si>
  <si>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</si>
  <si>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</si>
  <si>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</si>
  <si>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</si>
  <si>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</si>
  <si>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</si>
  <si>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</si>
  <si>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</si>
  <si>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</si>
  <si>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</si>
  <si>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</si>
  <si>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</si>
  <si>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</si>
  <si>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</si>
  <si>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</si>
  <si>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</si>
  <si>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</si>
  <si>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</si>
  <si>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</si>
  <si>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</si>
  <si>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</si>
  <si>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</si>
  <si>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</si>
  <si>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</si>
  <si>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</si>
  <si>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</si>
  <si>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</si>
  <si>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</si>
  <si>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</si>
  <si>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</si>
  <si>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</si>
  <si>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</si>
  <si>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</si>
  <si>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</si>
  <si>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</si>
  <si>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</si>
  <si>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</si>
  <si>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</si>
  <si>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</si>
  <si>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</si>
  <si>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</si>
  <si>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</si>
  <si>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</si>
  <si>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</si>
  <si>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</si>
  <si>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</si>
  <si>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</si>
  <si>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</si>
  <si>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</si>
  <si>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</si>
  <si>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</si>
  <si>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</si>
  <si>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</si>
  <si>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</si>
  <si>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</si>
  <si>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</si>
  <si>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</si>
  <si>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</si>
  <si>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</si>
  <si>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</si>
  <si>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</si>
  <si>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</si>
  <si>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</si>
  <si>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</si>
  <si>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</si>
  <si>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</si>
  <si>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</si>
  <si>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</si>
  <si>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</si>
  <si>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</si>
  <si>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</si>
  <si>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</si>
  <si>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</si>
  <si>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</si>
  <si>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</si>
  <si>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</si>
  <si>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</si>
  <si>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</si>
  <si>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</si>
  <si>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</si>
  <si>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</si>
  <si>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</si>
  <si>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</si>
  <si>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</si>
  <si>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</si>
  <si>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</si>
  <si>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</si>
  <si>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</si>
  <si>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</si>
  <si>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</si>
  <si>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</si>
  <si>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</si>
  <si>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</si>
  <si>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</si>
  <si>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</si>
  <si>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</si>
  <si>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</si>
  <si>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</si>
  <si>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</si>
  <si>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</si>
  <si>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</si>
  <si>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</si>
  <si>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</si>
  <si>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</si>
  <si>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</si>
  <si>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</si>
  <si>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</si>
  <si>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</si>
  <si>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</si>
  <si>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</si>
  <si>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</si>
  <si>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</si>
  <si>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</si>
  <si>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</si>
  <si>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</si>
  <si>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</si>
  <si>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</si>
  <si>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</si>
  <si>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</si>
  <si>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</si>
  <si>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</si>
  <si>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</si>
  <si>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</si>
  <si>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</si>
  <si>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</si>
  <si>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</si>
  <si>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</si>
  <si>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</si>
  <si>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</si>
  <si>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</si>
  <si>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</si>
  <si>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</si>
  <si>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</si>
  <si>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</si>
  <si>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</si>
  <si>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</si>
  <si>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</si>
  <si>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</si>
  <si>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</si>
  <si>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</si>
  <si>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</si>
  <si>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</si>
  <si>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</si>
  <si>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</si>
  <si>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</si>
  <si>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</si>
  <si>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</si>
  <si>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</si>
  <si>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</si>
  <si>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</si>
  <si>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</si>
  <si>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</si>
  <si>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</si>
  <si>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</si>
  <si>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</si>
  <si>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</si>
  <si>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</si>
  <si>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</si>
  <si>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</si>
  <si>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</si>
  <si>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</si>
  <si>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</si>
  <si>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</si>
  <si>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</si>
  <si>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</si>
  <si>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</si>
  <si>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</si>
  <si>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</si>
  <si>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</si>
  <si>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</si>
  <si>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</si>
  <si>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</si>
  <si>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</si>
  <si>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</si>
  <si>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</si>
  <si>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</si>
  <si>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</si>
  <si>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</si>
  <si>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</si>
  <si>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</si>
  <si>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</si>
  <si>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</si>
  <si>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</si>
  <si>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</si>
  <si>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</si>
  <si>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</si>
  <si>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</si>
  <si>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</si>
  <si>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</si>
  <si>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</si>
  <si>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</si>
  <si>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</si>
  <si>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</si>
  <si>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</si>
  <si>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</si>
  <si>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</si>
  <si>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</si>
  <si>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</si>
  <si>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</si>
  <si>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</si>
  <si>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</si>
  <si>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</si>
  <si>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</si>
  <si>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</si>
  <si>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</si>
  <si>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</si>
  <si>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</si>
  <si>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</si>
  <si>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</si>
  <si>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</si>
  <si>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</si>
  <si>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</si>
  <si>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</si>
  <si>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</si>
  <si>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</si>
  <si>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</si>
  <si>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</si>
  <si>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</si>
  <si>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</si>
  <si>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</si>
  <si>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</si>
  <si>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</si>
  <si>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</si>
  <si>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</si>
  <si>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</si>
  <si>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</si>
  <si>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</si>
  <si>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</si>
  <si>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</si>
  <si>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</si>
  <si>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</si>
  <si>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</si>
  <si>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</si>
  <si>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</si>
  <si>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</si>
  <si>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</si>
  <si>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</si>
  <si>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</si>
  <si>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</si>
  <si>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</si>
  <si>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</si>
  <si>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</si>
  <si>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</si>
  <si>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</si>
  <si>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</si>
  <si>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</si>
  <si>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</si>
  <si>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</si>
  <si>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</si>
  <si>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</si>
  <si>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</si>
  <si>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</si>
  <si>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</si>
  <si>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</si>
  <si>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</si>
  <si>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</si>
  <si>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</si>
  <si>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</si>
  <si>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</si>
  <si>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</si>
  <si>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</si>
  <si>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</si>
  <si>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</si>
  <si>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</si>
  <si>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</si>
  <si>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</si>
  <si>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</si>
  <si>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</si>
  <si>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</si>
  <si>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</si>
  <si>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</si>
  <si>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</si>
  <si>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</si>
  <si>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</si>
  <si>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</si>
  <si>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</si>
  <si>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</si>
  <si>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</si>
  <si>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</si>
  <si>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</si>
  <si>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</si>
  <si>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</si>
  <si>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</si>
  <si>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</si>
  <si>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</si>
  <si>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</si>
  <si>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</si>
  <si>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</si>
  <si>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</si>
  <si>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</si>
  <si>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</si>
  <si>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</si>
  <si>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</si>
  <si>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</si>
  <si>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</si>
  <si>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</si>
  <si>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</si>
  <si>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</si>
  <si>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</si>
  <si>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</si>
  <si>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</si>
  <si>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</si>
  <si>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</si>
  <si>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</si>
  <si>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</si>
  <si>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</si>
  <si>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</si>
  <si>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</si>
  <si>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</si>
  <si>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</si>
  <si>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</si>
  <si>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</si>
  <si>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</si>
  <si>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</si>
  <si>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</si>
  <si>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</si>
  <si>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</si>
  <si>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</si>
  <si>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</si>
  <si>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</si>
  <si>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</si>
  <si>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</si>
  <si>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</si>
  <si>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</si>
  <si>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</si>
  <si>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</si>
  <si>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</si>
  <si>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</si>
  <si>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</si>
  <si>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</si>
  <si>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</si>
  <si>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</si>
  <si>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</si>
  <si>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</si>
  <si>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</si>
  <si>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</si>
  <si>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</si>
  <si>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</si>
  <si>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</si>
  <si>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</si>
  <si>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</si>
  <si>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</si>
  <si>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</si>
  <si>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</si>
  <si>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</si>
  <si>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</si>
  <si>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</si>
  <si>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</si>
  <si>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</si>
  <si>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</si>
  <si>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</si>
  <si>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</si>
  <si>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</si>
  <si>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</si>
  <si>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</si>
  <si>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</si>
  <si>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</si>
  <si>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</si>
  <si>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</si>
  <si>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</si>
  <si>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</si>
  <si>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</si>
  <si>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</si>
  <si>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</si>
  <si>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</si>
  <si>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</si>
  <si>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</si>
  <si>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</si>
  <si>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</si>
  <si>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</si>
  <si>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</si>
  <si>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</si>
  <si>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</si>
  <si>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</si>
  <si>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</si>
  <si>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</si>
  <si>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</si>
  <si>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</si>
  <si>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</si>
  <si>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</si>
  <si>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</si>
  <si>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</si>
  <si>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</si>
  <si>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</si>
  <si>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</si>
  <si>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</si>
  <si>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</si>
  <si>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</si>
  <si>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</si>
  <si>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</si>
  <si>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</si>
  <si>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</si>
  <si>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</si>
  <si>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</si>
  <si>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</si>
  <si>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</si>
  <si>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</si>
  <si>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</si>
  <si>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</si>
  <si>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</si>
  <si>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</si>
  <si>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</si>
  <si>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</si>
  <si>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</si>
  <si>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</si>
  <si>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</si>
  <si>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</si>
  <si>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</si>
  <si>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</si>
  <si>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</si>
  <si>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</si>
  <si>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</si>
  <si>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</si>
  <si>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</si>
  <si>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</si>
  <si>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</si>
  <si>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</si>
  <si>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</si>
  <si>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</si>
  <si>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</si>
  <si>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</si>
  <si>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</si>
  <si>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</si>
  <si>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</si>
  <si>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</si>
  <si>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</si>
  <si>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</si>
  <si>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</si>
  <si>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</si>
  <si>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</si>
  <si>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</si>
  <si>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</si>
  <si>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</si>
  <si>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</si>
  <si>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</si>
  <si>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</si>
  <si>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</si>
  <si>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</si>
  <si>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</si>
  <si>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</si>
  <si>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</si>
  <si>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</si>
  <si>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</si>
  <si>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</si>
  <si>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</si>
  <si>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</si>
  <si>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</si>
  <si>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</si>
  <si>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</si>
  <si>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</si>
  <si>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</si>
  <si>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</si>
  <si>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</si>
  <si>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</si>
  <si>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</si>
  <si>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</si>
  <si>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</si>
  <si>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</si>
  <si>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</si>
  <si>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</si>
  <si>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</si>
  <si>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</si>
  <si>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</si>
  <si>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</si>
  <si>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</si>
  <si>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</si>
  <si>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</si>
  <si>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</si>
  <si>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</si>
  <si>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</si>
  <si>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</si>
  <si>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</si>
  <si>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</si>
  <si>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</si>
  <si>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</si>
  <si>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</si>
  <si>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</si>
  <si>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</si>
  <si>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</si>
  <si>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</si>
  <si>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</si>
  <si>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</si>
  <si>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</si>
  <si>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</si>
  <si>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</si>
  <si>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</si>
  <si>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</si>
  <si>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</si>
  <si>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</si>
  <si>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</si>
  <si>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</si>
  <si>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</si>
  <si>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</si>
  <si>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</si>
  <si>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</si>
  <si>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</si>
  <si>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</si>
  <si>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</si>
  <si>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</si>
  <si>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</si>
  <si>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</si>
  <si>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</si>
  <si>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</si>
  <si>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</si>
  <si>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</si>
  <si>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</si>
  <si>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</si>
  <si>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</si>
  <si>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</si>
  <si>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</si>
  <si>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</si>
  <si>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</si>
  <si>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</si>
  <si>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</si>
  <si>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</si>
  <si>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</si>
  <si>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</si>
  <si>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</si>
  <si>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</si>
  <si>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</si>
  <si>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</si>
  <si>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</si>
  <si>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</si>
  <si>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</si>
  <si>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</si>
  <si>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</si>
  <si>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</si>
  <si>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</si>
  <si>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</si>
  <si>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</si>
  <si>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</si>
  <si>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</si>
  <si>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</si>
  <si>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</si>
  <si>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</si>
  <si>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</si>
  <si>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</si>
  <si>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</si>
  <si>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</si>
  <si>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</si>
  <si>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</si>
  <si>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</si>
  <si>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</si>
  <si>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</si>
  <si>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</si>
  <si>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</si>
  <si>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</si>
  <si>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</si>
  <si>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</si>
  <si>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</si>
  <si>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</si>
  <si>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</si>
  <si>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</si>
  <si>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</si>
  <si>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</si>
  <si>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</si>
  <si>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</si>
  <si>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</si>
  <si>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</si>
  <si>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</si>
  <si>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</si>
  <si>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</si>
  <si>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</si>
  <si>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</si>
  <si>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</si>
  <si>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</si>
  <si>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</si>
  <si>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</si>
  <si>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</si>
  <si>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</si>
  <si>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</si>
  <si>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</si>
  <si>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</si>
  <si>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</si>
  <si>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</si>
  <si>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</si>
  <si>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</si>
  <si>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</si>
  <si>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</si>
  <si>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</si>
  <si>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</si>
  <si>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</si>
  <si>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</si>
  <si>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</si>
  <si>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</si>
  <si>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</si>
  <si>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</si>
  <si>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</si>
  <si>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</si>
  <si>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</si>
  <si>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</si>
  <si>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</si>
  <si>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</si>
  <si>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</si>
  <si>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</si>
  <si>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</si>
  <si>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</si>
  <si>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</si>
  <si>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</si>
  <si>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</si>
  <si>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</si>
  <si>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</si>
  <si>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</si>
  <si>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</si>
  <si>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</si>
  <si>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</si>
  <si>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</si>
  <si>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</si>
  <si>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</si>
  <si>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</si>
  <si>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</si>
  <si>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</si>
  <si>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</si>
  <si>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</si>
  <si>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</si>
  <si>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</si>
  <si>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</si>
  <si>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</si>
  <si>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</si>
  <si>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</si>
  <si>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</si>
  <si>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</si>
  <si>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</si>
  <si>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</si>
  <si>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</si>
  <si>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</si>
  <si>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</si>
  <si>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</si>
  <si>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</si>
  <si>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</si>
  <si>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</si>
  <si>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</si>
  <si>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</si>
  <si>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</si>
  <si>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</si>
  <si>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</si>
  <si>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</si>
  <si>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</si>
  <si>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</si>
  <si>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</si>
  <si>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</si>
  <si>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</si>
  <si>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</si>
  <si>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</si>
  <si>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</si>
  <si>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</si>
  <si>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</si>
  <si>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</si>
  <si>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</si>
  <si>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</si>
  <si>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</si>
  <si>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</si>
  <si>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</si>
  <si>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</si>
  <si>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</si>
  <si>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</si>
  <si>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</si>
  <si>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</si>
  <si>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</si>
  <si>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</si>
  <si>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</si>
  <si>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</si>
  <si>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</si>
  <si>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</si>
  <si>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</si>
  <si>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</si>
  <si>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</si>
  <si>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</si>
  <si>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</si>
  <si>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</si>
  <si>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</si>
  <si>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</si>
  <si>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</si>
  <si>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</si>
  <si>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</si>
  <si>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</si>
  <si>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</si>
  <si>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</si>
  <si>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</si>
  <si>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</si>
  <si>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</si>
  <si>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</si>
  <si>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</si>
  <si>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</si>
  <si>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</si>
  <si>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</si>
  <si>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</si>
  <si>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</si>
  <si>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</si>
  <si>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</si>
  <si>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</si>
  <si>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</si>
  <si>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</si>
  <si>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</si>
  <si>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</si>
  <si>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</si>
  <si>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</si>
  <si>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</si>
  <si>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</si>
  <si>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</si>
  <si>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</si>
  <si>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</si>
  <si>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</si>
  <si>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</si>
  <si>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</si>
  <si>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</si>
  <si>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</si>
  <si>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</si>
  <si>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</si>
  <si>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</si>
  <si>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</si>
  <si>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</si>
  <si>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</si>
  <si>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</si>
  <si>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</si>
  <si>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</si>
  <si>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</si>
  <si>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</si>
  <si>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</si>
  <si>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</si>
  <si>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</si>
  <si>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</si>
  <si>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</si>
  <si>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</si>
  <si>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</si>
  <si>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</si>
  <si>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</si>
  <si>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</si>
  <si>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</si>
  <si>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</si>
  <si>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</si>
  <si>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</si>
  <si>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</si>
  <si>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</si>
  <si>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</si>
  <si>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</si>
  <si>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</si>
  <si>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</si>
  <si>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</si>
  <si>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</si>
  <si>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</si>
  <si>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</si>
  <si>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</si>
  <si>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</si>
  <si>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</si>
  <si>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</si>
  <si>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</si>
  <si>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</si>
  <si>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</si>
  <si>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</si>
  <si>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</si>
  <si>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</si>
  <si>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</si>
  <si>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</si>
  <si>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</si>
  <si>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</si>
  <si>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</si>
  <si>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</si>
  <si>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</si>
  <si>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</si>
  <si>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</si>
  <si>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</si>
  <si>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</si>
  <si>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</si>
  <si>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</si>
  <si>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</si>
  <si>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</si>
  <si>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</si>
  <si>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</si>
  <si>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</si>
  <si>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</si>
  <si>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</si>
  <si>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</si>
  <si>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</si>
  <si>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</si>
  <si>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</si>
  <si>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</si>
  <si>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</si>
  <si>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</si>
  <si>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</si>
  <si>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</si>
  <si>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</si>
  <si>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</si>
  <si>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</si>
  <si>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</si>
  <si>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</si>
  <si>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</si>
  <si>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</si>
  <si>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</si>
  <si>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</si>
  <si>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</si>
  <si>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</si>
  <si>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</si>
  <si>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</si>
  <si>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</si>
  <si>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</si>
  <si>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</si>
  <si>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</si>
  <si>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</si>
  <si>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</si>
  <si>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</si>
  <si>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</si>
  <si>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</si>
  <si>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</si>
  <si>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</si>
  <si>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</si>
  <si>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</si>
  <si>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</si>
  <si>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</si>
  <si>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</si>
  <si>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</si>
  <si>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</si>
  <si>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</si>
  <si>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</si>
  <si>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</si>
  <si>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</si>
  <si>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</si>
  <si>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</si>
  <si>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</si>
  <si>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</si>
  <si>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</si>
  <si>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</si>
  <si>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</si>
  <si>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</si>
  <si>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</si>
  <si>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</si>
  <si>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</si>
  <si>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</si>
  <si>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</si>
  <si>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</si>
  <si>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</si>
  <si>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</si>
  <si>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</si>
  <si>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</si>
  <si>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</si>
  <si>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</si>
  <si>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</si>
  <si>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</si>
  <si>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</si>
  <si>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</si>
  <si>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</si>
  <si>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</si>
  <si>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</si>
  <si>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</si>
  <si>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</si>
  <si>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</si>
  <si>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</si>
  <si>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</si>
  <si>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</si>
  <si>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</si>
  <si>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</si>
  <si>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</si>
  <si>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</si>
  <si>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</si>
  <si>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</si>
  <si>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</si>
  <si>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</si>
  <si>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</si>
  <si>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</si>
  <si>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</si>
  <si>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</si>
  <si>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</si>
  <si>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</si>
  <si>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</si>
  <si>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</si>
  <si>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</si>
  <si>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</si>
  <si>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</si>
  <si>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</si>
  <si>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</si>
  <si>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</si>
  <si>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</si>
  <si>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</si>
  <si>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</si>
  <si>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</si>
  <si>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</si>
  <si>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</si>
  <si>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</si>
  <si>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</si>
  <si>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</si>
  <si>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</si>
  <si>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</si>
  <si>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</si>
  <si>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</si>
  <si>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</si>
  <si>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</si>
  <si>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</si>
  <si>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</si>
  <si>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</si>
  <si>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</si>
  <si>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</si>
  <si>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</si>
  <si>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</si>
  <si>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</si>
  <si>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</si>
  <si>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</si>
  <si>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</si>
  <si>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</si>
  <si>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</si>
  <si>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</si>
  <si>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</si>
  <si>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</si>
  <si>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</si>
  <si>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</si>
  <si>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</si>
  <si>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</si>
  <si>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</si>
  <si>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</si>
  <si>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</si>
  <si>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</si>
  <si>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</si>
  <si>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</si>
  <si>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</si>
  <si>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</si>
  <si>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</si>
  <si>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</si>
  <si>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</si>
  <si>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</si>
  <si>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</si>
  <si>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</si>
  <si>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</si>
  <si>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</si>
  <si>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</si>
  <si>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</si>
  <si>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</si>
  <si>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</si>
  <si>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</si>
  <si>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</si>
  <si>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</si>
  <si>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</si>
  <si>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</si>
  <si>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</si>
  <si>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</si>
  <si>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</si>
  <si>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</si>
  <si>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</si>
  <si>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</si>
  <si>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</si>
  <si>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</si>
  <si>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</si>
  <si>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</si>
  <si>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</si>
  <si>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</si>
  <si>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</si>
  <si>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</si>
  <si>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</si>
  <si>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</si>
  <si>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</si>
  <si>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</si>
  <si>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</si>
  <si>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</si>
  <si>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</si>
  <si>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</si>
  <si>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</si>
  <si>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</si>
  <si>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</si>
  <si>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</si>
  <si>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</si>
  <si>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</si>
  <si>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</si>
  <si>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</si>
  <si>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</si>
  <si>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</si>
  <si>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</si>
  <si>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</si>
  <si>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</si>
  <si>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</si>
  <si>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</si>
  <si>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</si>
  <si>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</si>
  <si>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</si>
  <si>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</si>
  <si>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</si>
  <si>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</si>
  <si>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</si>
  <si>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</si>
  <si>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</si>
  <si>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</si>
  <si>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</si>
  <si>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</si>
  <si>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</si>
  <si>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</si>
  <si>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</si>
  <si>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</si>
  <si>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</si>
  <si>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</si>
  <si>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</si>
  <si>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</si>
  <si>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</si>
  <si>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</si>
  <si>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</si>
  <si>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</si>
  <si>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</si>
  <si>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</si>
  <si>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</si>
  <si>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</si>
  <si>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</si>
  <si>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</si>
  <si>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</si>
  <si>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</si>
  <si>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</si>
  <si>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</si>
  <si>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</si>
  <si>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</si>
  <si>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</si>
  <si>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</si>
  <si>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</si>
  <si>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</si>
  <si>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</si>
  <si>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</si>
  <si>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</si>
  <si>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</si>
  <si>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</si>
  <si>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</si>
  <si>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</si>
  <si>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</si>
  <si>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</si>
  <si>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</si>
  <si>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</si>
  <si>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</si>
  <si>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</si>
  <si>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</si>
  <si>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</si>
  <si>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</si>
  <si>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</si>
  <si>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</si>
  <si>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</si>
  <si>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</si>
  <si>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</si>
  <si>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</si>
  <si>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</si>
  <si>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</si>
  <si>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</si>
  <si>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</si>
  <si>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</si>
  <si>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</si>
  <si>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</si>
  <si>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</si>
  <si>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</si>
  <si>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</si>
  <si>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</si>
  <si>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</si>
  <si>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</si>
  <si>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</si>
  <si>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</si>
  <si>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</si>
  <si>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</si>
  <si>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</si>
  <si>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</si>
  <si>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</si>
  <si>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</si>
  <si>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</si>
  <si>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</si>
  <si>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</si>
  <si>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</si>
  <si>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</si>
  <si>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</si>
  <si>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</si>
  <si>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</si>
  <si>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</si>
  <si>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</si>
  <si>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</si>
  <si>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</si>
  <si>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</si>
  <si>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</si>
  <si>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</si>
  <si>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</si>
  <si>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</si>
  <si>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</si>
  <si>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</si>
  <si>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</si>
  <si>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</si>
  <si>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</si>
  <si>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</si>
  <si>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</si>
  <si>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</si>
  <si>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</si>
  <si>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</si>
  <si>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</si>
  <si>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</si>
  <si>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</si>
  <si>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</si>
  <si>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</si>
  <si>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</si>
  <si>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</si>
  <si>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</si>
  <si>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</si>
  <si>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</si>
  <si>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</si>
  <si>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</si>
  <si>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</si>
  <si>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</si>
  <si>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</si>
  <si>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</si>
  <si>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</si>
  <si>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</si>
  <si>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</si>
  <si>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</si>
  <si>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</si>
  <si>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</si>
  <si>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</si>
  <si>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</si>
  <si>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</si>
  <si>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</si>
  <si>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</si>
  <si>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</si>
  <si>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</si>
  <si>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</si>
  <si>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</si>
  <si>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</si>
  <si>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</si>
  <si>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</si>
  <si>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</si>
  <si>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</si>
  <si>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</si>
  <si>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</si>
  <si>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</si>
  <si>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</si>
  <si>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</si>
  <si>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</si>
  <si>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</si>
  <si>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</si>
  <si>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</si>
  <si>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</si>
  <si>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</si>
  <si>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</si>
  <si>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</si>
  <si>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</si>
  <si>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</si>
  <si>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</si>
  <si>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</si>
  <si>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</si>
  <si>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</si>
  <si>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</si>
  <si>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</si>
  <si>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</si>
  <si>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</si>
  <si>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</si>
  <si>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</si>
  <si>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</si>
  <si>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</si>
  <si>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</si>
  <si>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</si>
  <si>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</si>
  <si>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</si>
  <si>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</si>
  <si>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</si>
  <si>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</si>
  <si>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</si>
  <si>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</si>
  <si>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</si>
  <si>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</si>
  <si>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</si>
  <si>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</si>
  <si>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</si>
  <si>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</si>
  <si>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</si>
  <si>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</si>
  <si>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</si>
  <si>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</si>
  <si>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</si>
  <si>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</si>
  <si>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</si>
  <si>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</si>
  <si>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</si>
  <si>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</si>
  <si>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</si>
  <si>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</si>
  <si>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</si>
  <si>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</si>
  <si>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</si>
  <si>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</si>
  <si>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</si>
  <si>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</si>
  <si>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</si>
  <si>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</si>
  <si>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</si>
  <si>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</si>
  <si>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</si>
  <si>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</si>
  <si>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</si>
  <si>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</si>
  <si>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</si>
  <si>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</si>
  <si>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</si>
  <si>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</si>
  <si>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</si>
  <si>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</si>
  <si>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</si>
  <si>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</si>
  <si>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</si>
  <si>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</si>
  <si>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</si>
  <si>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</si>
  <si>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</si>
  <si>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</si>
  <si>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</si>
  <si>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</si>
  <si>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</si>
  <si>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</si>
  <si>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</si>
  <si>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</si>
  <si>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</si>
  <si>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</si>
  <si>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</si>
  <si>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</si>
  <si>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</si>
  <si>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</si>
  <si>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</si>
  <si>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</si>
  <si>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</si>
  <si>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</si>
  <si>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</si>
  <si>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</si>
  <si>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</si>
  <si>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</si>
  <si>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</si>
  <si>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</si>
  <si>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</si>
  <si>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</si>
  <si>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</si>
  <si>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</si>
  <si>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</si>
  <si>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</si>
  <si>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</si>
  <si>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</si>
  <si>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</si>
  <si>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</si>
  <si>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</si>
  <si>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</si>
  <si>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</si>
  <si>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</si>
  <si>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</si>
  <si>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</si>
  <si>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</si>
  <si>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</si>
  <si>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</si>
  <si>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</si>
  <si>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</si>
  <si>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</si>
  <si>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</si>
  <si>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</si>
  <si>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</si>
  <si>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</si>
  <si>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</si>
  <si>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</si>
  <si>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</si>
  <si>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</si>
  <si>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</si>
  <si>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</si>
  <si>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</si>
  <si>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</si>
  <si>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</si>
  <si>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</si>
  <si>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</si>
  <si>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</si>
  <si>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</si>
  <si>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</si>
  <si>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</si>
  <si>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</si>
  <si>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</si>
  <si>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</si>
  <si>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</si>
  <si>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</si>
  <si>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</si>
  <si>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</si>
  <si>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</si>
  <si>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</si>
  <si>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</si>
  <si>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</si>
  <si>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</si>
  <si>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</si>
  <si>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</si>
  <si>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</si>
  <si>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</si>
  <si>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</si>
  <si>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</si>
  <si>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</si>
  <si>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</si>
  <si>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</si>
  <si>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</si>
  <si>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</si>
  <si>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</si>
  <si>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</si>
  <si>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</si>
  <si>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</si>
  <si>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</si>
  <si>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</si>
  <si>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</si>
  <si>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</si>
  <si>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</si>
  <si>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</si>
  <si>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</si>
  <si>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</si>
  <si>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</si>
  <si>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</si>
  <si>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</si>
  <si>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</si>
  <si>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</si>
  <si>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</si>
  <si>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</si>
  <si>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</si>
  <si>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</si>
  <si>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</si>
  <si>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</si>
  <si>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</si>
  <si>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</si>
  <si>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</si>
  <si>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</si>
  <si>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</si>
  <si>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</si>
  <si>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</si>
  <si>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</si>
  <si>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</si>
  <si>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</si>
  <si>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</si>
  <si>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</si>
  <si>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</si>
  <si>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</si>
  <si>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</si>
  <si>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</si>
  <si>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</si>
  <si>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</si>
  <si>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</si>
  <si>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</si>
  <si>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</si>
  <si>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</si>
  <si>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</si>
  <si>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</si>
  <si>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</si>
  <si>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</si>
  <si>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</si>
  <si>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</si>
  <si>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</si>
  <si>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</si>
  <si>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</si>
  <si>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</si>
  <si>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</si>
  <si>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</si>
  <si>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</si>
  <si>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</si>
  <si>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</si>
  <si>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</si>
  <si>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</si>
  <si>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</si>
  <si>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</si>
  <si>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</si>
  <si>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</si>
  <si>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</si>
  <si>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</si>
  <si>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</si>
  <si>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</si>
  <si>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</si>
  <si>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</si>
  <si>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</si>
  <si>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</si>
  <si>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</si>
  <si>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</si>
  <si>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</si>
  <si>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</si>
  <si>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</si>
  <si>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</si>
  <si>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</si>
  <si>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</si>
  <si>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</si>
  <si>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</si>
  <si>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</si>
  <si>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</si>
  <si>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</si>
  <si>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</si>
  <si>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</si>
  <si>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</si>
  <si>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</si>
  <si>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</si>
  <si>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</si>
  <si>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</si>
  <si>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</si>
  <si>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</si>
  <si>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</si>
  <si>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</si>
  <si>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</si>
  <si>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</si>
  <si>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</si>
  <si>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</si>
  <si>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</si>
  <si>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</si>
  <si>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</si>
  <si>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</si>
  <si>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</si>
  <si>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</si>
  <si>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</si>
  <si>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</si>
  <si>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</si>
  <si>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</si>
  <si>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</si>
  <si>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</si>
  <si>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</si>
  <si>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</si>
  <si>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</si>
  <si>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</si>
  <si>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</si>
  <si>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</si>
  <si>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</si>
  <si>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</si>
  <si>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</si>
  <si>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</si>
  <si>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</si>
  <si>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</si>
  <si>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</si>
  <si>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</si>
  <si>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</si>
  <si>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</si>
  <si>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</si>
  <si>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</si>
  <si>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</si>
  <si>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</si>
  <si>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</si>
  <si>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</si>
  <si>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</si>
  <si>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</si>
  <si>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</si>
  <si>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</si>
  <si>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</si>
  <si>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</si>
  <si>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</si>
  <si>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</si>
  <si>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</si>
  <si>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</si>
  <si>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</si>
  <si>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</si>
  <si>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</si>
  <si>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</si>
  <si>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</si>
  <si>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</si>
  <si>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</si>
  <si>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</si>
  <si>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</si>
  <si>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</si>
  <si>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</si>
  <si>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</si>
  <si>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</si>
  <si>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</si>
  <si>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</si>
  <si>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</si>
  <si>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</si>
  <si>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</si>
  <si>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</si>
  <si>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</si>
  <si>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</si>
  <si>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</si>
  <si>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</si>
  <si>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</si>
  <si>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</si>
  <si>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</si>
  <si>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</si>
  <si>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</si>
  <si>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</si>
  <si>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</si>
  <si>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</si>
  <si>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</si>
  <si>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</si>
  <si>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</si>
  <si>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</si>
  <si>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</si>
  <si>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</si>
  <si>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</si>
  <si>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</si>
  <si>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</si>
  <si>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</si>
  <si>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</si>
  <si>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</si>
  <si>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</si>
  <si>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</si>
  <si>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</si>
  <si>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</si>
  <si>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</si>
  <si>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</si>
  <si>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</si>
  <si>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</si>
  <si>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</si>
  <si>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</si>
  <si>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</si>
  <si>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</si>
  <si>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</si>
  <si>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</si>
  <si>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</si>
  <si>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</si>
  <si>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</si>
  <si>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</si>
  <si>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</si>
  <si>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</si>
  <si>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</si>
  <si>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</si>
  <si>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</si>
  <si>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</si>
  <si>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</si>
  <si>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</si>
  <si>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</si>
  <si>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</si>
  <si>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</si>
  <si>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</si>
  <si>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</si>
  <si>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</si>
  <si>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</si>
  <si>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</si>
  <si>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</si>
  <si>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</si>
  <si>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</si>
  <si>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</si>
  <si>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</si>
  <si>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</si>
  <si>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</si>
  <si>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</si>
  <si>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</si>
  <si>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</si>
  <si>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</si>
  <si>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</si>
  <si>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</si>
  <si>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</si>
  <si>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</si>
  <si>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</si>
  <si>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</si>
  <si>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</si>
  <si>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</si>
  <si>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</si>
  <si>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</si>
  <si>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</si>
  <si>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</si>
  <si>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</si>
  <si>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</si>
  <si>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</si>
  <si>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</si>
  <si>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</si>
  <si>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</si>
  <si>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</si>
  <si>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</si>
  <si>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</si>
  <si>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</si>
  <si>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</si>
  <si>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</si>
  <si>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</si>
  <si>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</si>
  <si>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</si>
  <si>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</si>
  <si>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</si>
  <si>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</si>
  <si>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</si>
  <si>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</si>
  <si>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</si>
  <si>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</si>
  <si>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</si>
  <si>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</si>
  <si>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</si>
  <si>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</si>
  <si>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</si>
  <si>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</si>
  <si>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</si>
  <si>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</si>
  <si>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</si>
  <si>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</si>
  <si>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</si>
  <si>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</si>
  <si>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</si>
  <si>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</si>
  <si>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</si>
  <si>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</si>
  <si>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</si>
  <si>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</si>
  <si>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</si>
  <si>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</si>
  <si>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</si>
  <si>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</si>
  <si>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</si>
  <si>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</si>
  <si>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</si>
  <si>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</si>
  <si>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</si>
  <si>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</si>
  <si>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</si>
  <si>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</si>
  <si>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</si>
  <si>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</si>
  <si>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</si>
  <si>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</si>
  <si>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</si>
  <si>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</si>
  <si>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</si>
  <si>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</si>
  <si>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</si>
  <si>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</si>
  <si>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</si>
  <si>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</si>
  <si>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</si>
  <si>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</si>
  <si>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</si>
  <si>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</si>
  <si>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</si>
  <si>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</si>
  <si>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</si>
  <si>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</si>
  <si>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</si>
  <si>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</si>
  <si>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</si>
  <si>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</si>
  <si>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</si>
  <si>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</si>
  <si>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</si>
  <si>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</si>
  <si>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</si>
  <si>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</si>
  <si>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</si>
  <si>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</si>
  <si>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</si>
  <si>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</si>
  <si>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</si>
  <si>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</si>
  <si>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</si>
  <si>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</si>
  <si>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</si>
  <si>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</si>
  <si>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</si>
  <si>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</si>
  <si>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</si>
  <si>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</si>
  <si>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</si>
  <si>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</si>
  <si>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</si>
  <si>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</si>
  <si>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</si>
  <si>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</si>
  <si>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</si>
  <si>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</si>
  <si>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</si>
  <si>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</si>
  <si>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</si>
  <si>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</si>
  <si>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</si>
  <si>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</si>
  <si>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</si>
  <si>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</si>
  <si>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</si>
  <si>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</si>
  <si>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</si>
  <si>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</si>
  <si>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</si>
  <si>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</si>
  <si>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</si>
  <si>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</si>
  <si>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</si>
  <si>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</si>
  <si>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</si>
  <si>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</si>
  <si>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</si>
  <si>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</si>
  <si>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</si>
  <si>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</si>
  <si>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</si>
  <si>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</si>
  <si>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</si>
  <si>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</si>
  <si>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</si>
  <si>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</si>
  <si>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</si>
  <si>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</si>
  <si>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</si>
  <si>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</si>
  <si>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</si>
  <si>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</si>
  <si>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</si>
  <si>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</si>
  <si>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</si>
  <si>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</si>
  <si>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</si>
  <si>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</si>
  <si>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</si>
  <si>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</si>
  <si>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</si>
  <si>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</si>
  <si>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</si>
  <si>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</si>
  <si>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</si>
  <si>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</si>
  <si>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</si>
  <si>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</si>
  <si>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</si>
  <si>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</si>
  <si>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</si>
  <si>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</si>
  <si>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</si>
  <si>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</si>
  <si>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</si>
  <si>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</si>
  <si>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</si>
  <si>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</si>
  <si>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</si>
  <si>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</si>
  <si>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</si>
  <si>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</si>
  <si>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</si>
  <si>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</si>
  <si>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</si>
  <si>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</si>
  <si>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</si>
  <si>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</si>
  <si>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</si>
  <si>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</si>
  <si>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</si>
  <si>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</si>
  <si>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</si>
  <si>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</si>
  <si>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</si>
  <si>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</si>
  <si>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</si>
  <si>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</si>
  <si>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</si>
  <si>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</si>
  <si>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</si>
  <si>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</si>
  <si>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</si>
  <si>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</si>
  <si>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</si>
  <si>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</si>
  <si>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</si>
  <si>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</si>
  <si>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</si>
  <si>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</si>
  <si>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</si>
  <si>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</si>
  <si>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</si>
  <si>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</si>
  <si>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</si>
  <si>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</si>
  <si>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</si>
  <si>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</si>
  <si>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</si>
  <si>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</si>
  <si>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</si>
  <si>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</si>
  <si>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</si>
  <si>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</si>
  <si>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</si>
  <si>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</si>
  <si>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</si>
  <si>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</si>
  <si>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</si>
  <si>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</si>
  <si>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</si>
  <si>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</si>
  <si>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</si>
  <si>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</si>
  <si>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</si>
  <si>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</si>
  <si>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</si>
  <si>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</si>
  <si>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</si>
  <si>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</si>
  <si>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</si>
  <si>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</si>
  <si>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</si>
  <si>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</si>
  <si>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</si>
  <si>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</si>
  <si>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</si>
  <si>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</si>
  <si>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</si>
  <si>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</si>
  <si>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</si>
  <si>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</si>
  <si>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</si>
  <si>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</si>
  <si>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</si>
  <si>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</si>
  <si>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</si>
  <si>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</si>
  <si>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</si>
  <si>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</si>
  <si>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</si>
  <si>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</si>
  <si>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</si>
  <si>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</si>
  <si>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</si>
  <si>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</si>
  <si>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</si>
  <si>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</si>
  <si>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</si>
  <si>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</si>
  <si>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</si>
  <si>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</si>
  <si>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</si>
  <si>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</si>
  <si>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</si>
  <si>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</si>
  <si>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</si>
  <si>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</si>
  <si>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</si>
  <si>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</si>
  <si>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</si>
  <si>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</si>
  <si>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</si>
  <si>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</si>
  <si>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</si>
  <si>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</si>
  <si>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</si>
  <si>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</si>
  <si>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</si>
  <si>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</si>
  <si>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</si>
  <si>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</si>
  <si>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</si>
  <si>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</si>
  <si>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</si>
  <si>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</si>
  <si>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</si>
  <si>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</si>
  <si>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</si>
  <si>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</si>
  <si>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</si>
  <si>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</si>
  <si>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</si>
  <si>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</si>
  <si>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</si>
  <si>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</si>
  <si>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</si>
  <si>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</si>
  <si>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</si>
  <si>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</si>
  <si>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</si>
  <si>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</si>
  <si>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</si>
  <si>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</si>
  <si>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</si>
  <si>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</si>
  <si>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</si>
  <si>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</si>
  <si>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</si>
  <si>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</si>
  <si>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</si>
  <si>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</si>
  <si>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</si>
  <si>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</si>
  <si>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</si>
  <si>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</si>
  <si>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</si>
  <si>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</si>
  <si>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</si>
  <si>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</si>
  <si>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</si>
  <si>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</si>
  <si>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</si>
  <si>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</si>
  <si>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</si>
  <si>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</si>
  <si>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</si>
  <si>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</si>
  <si>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</si>
  <si>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</si>
  <si>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</si>
  <si>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</si>
  <si>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</si>
  <si>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</si>
  <si>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</si>
  <si>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</si>
  <si>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</si>
  <si>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</si>
  <si>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</si>
  <si>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</si>
  <si>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</si>
  <si>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</si>
  <si>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</si>
  <si>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</si>
  <si>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</si>
  <si>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</si>
  <si>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</si>
  <si>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</si>
  <si>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</si>
  <si>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</si>
  <si>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</si>
  <si>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</si>
  <si>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</si>
  <si>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</si>
  <si>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</si>
  <si>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</si>
  <si>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</si>
  <si>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</si>
  <si>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</si>
  <si>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</si>
  <si>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</si>
  <si>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</si>
  <si>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</si>
  <si>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</si>
  <si>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</si>
  <si>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</si>
  <si>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</si>
  <si>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</si>
  <si>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</si>
  <si>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</si>
  <si>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</si>
  <si>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</si>
  <si>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</si>
  <si>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</si>
  <si>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</si>
  <si>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</si>
  <si>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</si>
  <si>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</si>
  <si>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</si>
  <si>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</si>
  <si>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</si>
  <si>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</si>
  <si>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</si>
  <si>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</si>
  <si>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</si>
  <si>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</si>
  <si>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</si>
  <si>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</si>
  <si>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</si>
  <si>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</si>
  <si>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</si>
  <si>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</si>
  <si>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</si>
  <si>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</si>
  <si>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</si>
  <si>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</si>
  <si>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</si>
  <si>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</si>
  <si>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</si>
  <si>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</si>
  <si>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</si>
  <si>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</si>
  <si>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</si>
  <si>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</si>
  <si>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</si>
  <si>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</si>
  <si>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</si>
  <si>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</si>
  <si>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</si>
  <si>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</si>
  <si>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</si>
  <si>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</si>
  <si>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</si>
  <si>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</si>
  <si>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</si>
  <si>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</si>
  <si>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</si>
  <si>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</si>
  <si>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</si>
  <si>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</si>
  <si>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</si>
  <si>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</si>
  <si>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</si>
  <si>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</si>
  <si>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</si>
  <si>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</si>
  <si>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</si>
  <si>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</si>
  <si>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</si>
  <si>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</si>
  <si>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</si>
  <si>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</si>
  <si>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</si>
  <si>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</si>
  <si>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</si>
  <si>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</si>
  <si>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</si>
  <si>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</si>
  <si>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</si>
  <si>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</si>
  <si>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</si>
  <si>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</si>
  <si>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</si>
  <si>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</si>
  <si>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</si>
  <si>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</si>
  <si>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</si>
  <si>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</si>
  <si>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</si>
  <si>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</si>
  <si>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</si>
  <si>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</si>
  <si>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</si>
  <si>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</si>
  <si>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</si>
  <si>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</si>
  <si>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</si>
  <si>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</si>
  <si>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</si>
  <si>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</si>
  <si>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</si>
  <si>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</si>
  <si>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</si>
  <si>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</si>
  <si>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</si>
  <si>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</si>
  <si>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</si>
  <si>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</si>
  <si>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</si>
  <si>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</si>
  <si>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</si>
  <si>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</si>
  <si>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</si>
  <si>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</si>
  <si>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</si>
  <si>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</si>
  <si>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</si>
  <si>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</si>
  <si>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</si>
  <si>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</si>
  <si>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</si>
  <si>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</si>
  <si>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</si>
  <si>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</si>
  <si>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</si>
  <si>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</si>
  <si>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</si>
  <si>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</si>
  <si>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</si>
  <si>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</si>
  <si>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</si>
  <si>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</si>
  <si>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</si>
  <si>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</si>
  <si>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</si>
  <si>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</si>
  <si>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</si>
  <si>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</si>
  <si>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</si>
  <si>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</si>
  <si>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</si>
  <si>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</si>
  <si>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</si>
  <si>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</si>
  <si>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</si>
  <si>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</si>
  <si>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</si>
  <si>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</si>
  <si>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</si>
  <si>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</si>
  <si>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</si>
  <si>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</si>
  <si>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</si>
  <si>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</si>
  <si>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</si>
  <si>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</si>
  <si>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</si>
  <si>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</si>
  <si>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</si>
  <si>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</si>
  <si>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</si>
  <si>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</si>
  <si>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</si>
  <si>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</si>
  <si>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</si>
  <si>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</si>
  <si>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</si>
  <si>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</si>
  <si>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</si>
  <si>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</si>
  <si>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</si>
  <si>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</si>
  <si>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</si>
  <si>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</si>
  <si>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</si>
  <si>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</si>
  <si>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</si>
  <si>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</si>
  <si>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</si>
  <si>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</si>
  <si>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</si>
  <si>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</si>
  <si>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</si>
  <si>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</si>
  <si>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</si>
  <si>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</si>
  <si>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</si>
  <si>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</si>
  <si>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</si>
  <si>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</si>
  <si>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</si>
  <si>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</si>
  <si>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</si>
  <si>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</si>
  <si>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</si>
  <si>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</si>
  <si>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</si>
  <si>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</si>
  <si>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</si>
  <si>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</si>
  <si>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</si>
  <si>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</si>
  <si>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</si>
  <si>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</si>
  <si>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</si>
  <si>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</si>
  <si>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</si>
  <si>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</si>
  <si>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</si>
  <si>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</si>
  <si>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</si>
  <si>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</si>
  <si>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</si>
  <si>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</si>
  <si>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</si>
  <si>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</si>
  <si>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</si>
  <si>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</si>
  <si>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</si>
  <si>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</si>
  <si>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</si>
  <si>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</si>
  <si>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</si>
  <si>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</si>
  <si>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</si>
  <si>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</si>
  <si>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</si>
  <si>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</si>
  <si>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</si>
  <si>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</si>
  <si>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</si>
  <si>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</si>
  <si>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</si>
  <si>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</si>
  <si>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</si>
  <si>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</si>
  <si>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</si>
  <si>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</si>
  <si>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</si>
  <si>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</si>
  <si>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</si>
  <si>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</si>
  <si>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</si>
  <si>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</si>
  <si>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</si>
  <si>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</si>
  <si>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</si>
  <si>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</si>
  <si>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</si>
  <si>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</si>
  <si>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</si>
  <si>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</si>
  <si>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</si>
  <si>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</si>
  <si>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</si>
  <si>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</si>
  <si>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</si>
  <si>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</si>
  <si>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</si>
  <si>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</si>
  <si>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</si>
  <si>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</si>
  <si>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</si>
  <si>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</si>
  <si>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</si>
  <si>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</si>
  <si>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</si>
  <si>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</si>
  <si>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</si>
  <si>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</si>
  <si>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</si>
  <si>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</si>
  <si>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</si>
  <si>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</si>
  <si>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</si>
  <si>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</si>
  <si>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</si>
  <si>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</si>
  <si>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</si>
  <si>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</si>
  <si>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</si>
  <si>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</si>
  <si>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</si>
  <si>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</si>
  <si>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</si>
  <si>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</si>
  <si>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</si>
  <si>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</si>
  <si>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</si>
  <si>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</si>
  <si>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</si>
  <si>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</si>
  <si>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</si>
  <si>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</si>
  <si>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</si>
  <si>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</si>
  <si>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</si>
  <si>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</si>
  <si>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</si>
  <si>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</si>
  <si>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</si>
  <si>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</si>
  <si>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</si>
  <si>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</si>
  <si>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</si>
  <si>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</si>
  <si>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</si>
  <si>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</si>
  <si>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</si>
  <si>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</si>
  <si>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</si>
  <si>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</si>
  <si>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</si>
  <si>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</si>
  <si>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</si>
  <si>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</si>
  <si>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</si>
  <si>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</si>
  <si>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</si>
  <si>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</si>
  <si>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</si>
  <si>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</si>
  <si>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</si>
  <si>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</si>
  <si>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</si>
  <si>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</si>
  <si>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</si>
  <si>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</si>
  <si>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</si>
  <si>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</si>
  <si>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</si>
  <si>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</si>
  <si>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</si>
  <si>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</si>
  <si>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</si>
  <si>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</si>
  <si>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</si>
  <si>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</si>
  <si>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</si>
  <si>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</si>
  <si>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</si>
  <si>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</si>
  <si>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</si>
  <si>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</si>
  <si>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</si>
  <si>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</si>
  <si>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</si>
  <si>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</si>
  <si>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</si>
  <si>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</si>
  <si>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</si>
  <si>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</si>
  <si>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</si>
  <si>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</si>
  <si>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</si>
  <si>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</si>
  <si>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</si>
  <si>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</si>
  <si>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</si>
  <si>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</si>
  <si>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</si>
  <si>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</si>
  <si>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</si>
  <si>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</si>
  <si>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</si>
  <si>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</si>
  <si>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</si>
  <si>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</si>
  <si>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</si>
  <si>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</si>
  <si>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</si>
  <si>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</si>
  <si>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</si>
  <si>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</si>
  <si>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</si>
  <si>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</si>
  <si>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</si>
  <si>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</si>
  <si>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</si>
  <si>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</si>
  <si>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</si>
  <si>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</si>
  <si>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</si>
  <si>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</si>
  <si>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</si>
  <si>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</si>
  <si>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</si>
  <si>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</si>
  <si>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</si>
  <si>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</si>
  <si>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</si>
  <si>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</si>
  <si>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</si>
  <si>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</si>
  <si>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</si>
  <si>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</si>
  <si>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</si>
  <si>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</si>
  <si>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</si>
  <si>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</si>
  <si>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</si>
  <si>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</si>
  <si>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</si>
  <si>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</si>
  <si>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</si>
  <si>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</si>
  <si>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</si>
  <si>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</si>
  <si>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</si>
  <si>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</si>
  <si>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</si>
  <si>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</si>
  <si>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</si>
  <si>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</si>
  <si>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</si>
  <si>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</si>
  <si>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</si>
  <si>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</si>
  <si>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</si>
  <si>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</si>
  <si>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</si>
  <si>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</si>
  <si>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</si>
  <si>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</si>
  <si>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</si>
  <si>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</si>
  <si>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</si>
  <si>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</si>
  <si>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</si>
  <si>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</si>
  <si>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</si>
  <si>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</si>
  <si>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</si>
  <si>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</si>
  <si>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</si>
  <si>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</si>
  <si>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</si>
  <si>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</si>
  <si>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</si>
  <si>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</si>
  <si>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</si>
  <si>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</si>
  <si>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</si>
  <si>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</si>
  <si>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</si>
  <si>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</si>
  <si>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</si>
  <si>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</si>
  <si>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</si>
  <si>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</si>
  <si>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</si>
  <si>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</si>
  <si>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</si>
  <si>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</si>
  <si>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</si>
  <si>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</si>
  <si>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</si>
  <si>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</si>
  <si>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</si>
  <si>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</si>
  <si>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</si>
  <si>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</si>
  <si>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</si>
  <si>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</si>
  <si>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</si>
  <si>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</si>
  <si>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</si>
  <si>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</si>
  <si>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</si>
  <si>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</si>
  <si>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</si>
  <si>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</si>
  <si>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</si>
  <si>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</si>
  <si>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</si>
  <si>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</si>
  <si>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</si>
  <si>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</si>
  <si>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</si>
  <si>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</si>
  <si>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</si>
  <si>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</si>
  <si>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</si>
  <si>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</si>
  <si>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</si>
  <si>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</si>
  <si>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</si>
  <si>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</si>
  <si>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</si>
  <si>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</si>
  <si>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</si>
  <si>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</si>
  <si>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</si>
  <si>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</si>
  <si>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</si>
  <si>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</si>
  <si>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</si>
  <si>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</si>
  <si>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</si>
  <si>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</si>
  <si>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</si>
  <si>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</si>
  <si>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</si>
  <si>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</si>
  <si>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</si>
  <si>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</si>
  <si>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</si>
  <si>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</si>
  <si>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</si>
  <si>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</si>
  <si>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</si>
  <si>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</si>
  <si>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</si>
  <si>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</si>
  <si>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</si>
  <si>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</si>
  <si>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</si>
  <si>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</si>
  <si>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</si>
  <si>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</si>
  <si>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</si>
  <si>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</si>
  <si>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</si>
  <si>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</si>
  <si>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</si>
  <si>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</si>
  <si>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</si>
  <si>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</si>
  <si>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</si>
  <si>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</si>
  <si>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</si>
  <si>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</si>
  <si>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</si>
  <si>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</si>
  <si>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</si>
  <si>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</si>
  <si>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</si>
  <si>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</si>
  <si>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</si>
  <si>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</si>
  <si>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</si>
  <si>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</si>
  <si>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</si>
  <si>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</si>
  <si>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</si>
  <si>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</si>
  <si>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</si>
  <si>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</si>
  <si>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</si>
  <si>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</si>
  <si>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</si>
  <si>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</si>
  <si>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</si>
  <si>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</si>
  <si>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</si>
  <si>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</si>
  <si>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</si>
  <si>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</si>
  <si>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</si>
  <si>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</si>
  <si>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</si>
  <si>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</si>
  <si>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</si>
  <si>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</si>
  <si>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</si>
  <si>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</si>
  <si>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</si>
  <si>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</si>
  <si>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</si>
  <si>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</si>
  <si>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</si>
  <si>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</si>
  <si>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</si>
  <si>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</si>
  <si>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</si>
  <si>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</si>
  <si>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</si>
  <si>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</si>
  <si>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</si>
  <si>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</si>
  <si>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</si>
  <si>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</si>
  <si>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</si>
  <si>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</si>
  <si>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</si>
  <si>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</si>
  <si>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</si>
  <si>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</si>
  <si>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</si>
  <si>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</si>
  <si>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</si>
  <si>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</si>
  <si>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</si>
  <si>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</si>
  <si>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</si>
  <si>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</si>
  <si>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</si>
  <si>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</si>
  <si>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</si>
  <si>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</si>
  <si>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</si>
  <si>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</si>
  <si>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</si>
  <si>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</si>
  <si>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</si>
  <si>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</si>
  <si>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</si>
  <si>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</si>
  <si>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</si>
  <si>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</si>
  <si>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</si>
  <si>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</si>
  <si>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</si>
  <si>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</si>
  <si>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</si>
  <si>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</si>
  <si>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</si>
  <si>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</si>
  <si>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</si>
  <si>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</si>
  <si>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</si>
  <si>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</si>
  <si>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</si>
  <si>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</si>
  <si>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</si>
  <si>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</si>
  <si>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</si>
  <si>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</si>
  <si>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</si>
  <si>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</si>
  <si>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</si>
  <si>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</si>
  <si>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</si>
  <si>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</si>
  <si>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</si>
  <si>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</si>
  <si>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</si>
  <si>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</si>
  <si>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</si>
  <si>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</si>
  <si>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</si>
  <si>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</si>
  <si>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</si>
  <si>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</si>
  <si>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</si>
  <si>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</si>
  <si>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</si>
  <si>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</si>
  <si>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</si>
  <si>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</si>
  <si>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</si>
  <si>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</si>
  <si>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</si>
  <si>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</si>
  <si>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</si>
  <si>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</si>
  <si>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</si>
  <si>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</si>
  <si>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</si>
  <si>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</si>
  <si>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</si>
  <si>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</si>
  <si>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</si>
  <si>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</si>
  <si>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</si>
  <si>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</si>
  <si>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</si>
  <si>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</si>
  <si>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</si>
  <si>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</si>
  <si>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</si>
  <si>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</si>
  <si>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</si>
  <si>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</si>
  <si>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</si>
  <si>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</si>
  <si>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</si>
  <si>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</si>
  <si>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</si>
  <si>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</si>
  <si>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</si>
  <si>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</si>
  <si>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</si>
  <si>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</si>
  <si>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</si>
  <si>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</si>
  <si>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</si>
  <si>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</si>
  <si>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</si>
  <si>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</si>
  <si>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</si>
  <si>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</si>
  <si>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</si>
  <si>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</si>
  <si>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</si>
  <si>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</si>
  <si>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</si>
  <si>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</si>
  <si>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</si>
  <si>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</si>
  <si>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</si>
  <si>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</si>
  <si>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</si>
  <si>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</si>
  <si>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</si>
  <si>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</si>
  <si>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</si>
  <si>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</si>
  <si>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</si>
  <si>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</si>
  <si>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</si>
  <si>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</si>
  <si>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</si>
  <si>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</si>
  <si>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</si>
  <si>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</si>
  <si>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</si>
  <si>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</si>
  <si>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</si>
  <si>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</si>
  <si>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</si>
  <si>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</si>
  <si>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</si>
  <si>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</si>
  <si>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</si>
  <si>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</si>
  <si>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</si>
  <si>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</si>
  <si>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</si>
  <si>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</si>
  <si>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</si>
  <si>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</si>
  <si>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</si>
  <si>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</si>
  <si>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</si>
  <si>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</si>
  <si>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</si>
  <si>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</si>
  <si>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</si>
  <si>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</si>
  <si>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</si>
  <si>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</si>
  <si>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</si>
  <si>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</si>
  <si>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</si>
  <si>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</si>
  <si>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</si>
  <si>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</si>
  <si>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</si>
  <si>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</si>
  <si>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</si>
  <si>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</si>
  <si>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</si>
  <si>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</si>
  <si>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</si>
  <si>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</si>
  <si>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</si>
  <si>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</si>
  <si>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</si>
  <si>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</si>
  <si>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</si>
  <si>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</si>
  <si>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</si>
  <si>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</si>
  <si>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</si>
  <si>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</si>
  <si>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</si>
  <si>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</si>
  <si>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</si>
  <si>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</si>
  <si>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</si>
  <si>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</si>
  <si>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</si>
  <si>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</si>
  <si>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</si>
  <si>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</si>
  <si>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</si>
  <si>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</si>
  <si>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</si>
  <si>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</si>
  <si>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</si>
  <si>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</si>
  <si>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</si>
  <si>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</si>
  <si>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</si>
  <si>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</si>
  <si>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</si>
  <si>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</si>
  <si>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</si>
  <si>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</si>
  <si>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</si>
  <si>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</si>
  <si>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</si>
  <si>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</si>
  <si>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</si>
  <si>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</si>
  <si>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</si>
  <si>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</si>
  <si>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</si>
  <si>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</si>
  <si>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</si>
  <si>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</si>
  <si>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</si>
  <si>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</si>
  <si>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</si>
  <si>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</si>
  <si>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</si>
  <si>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</si>
  <si>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</si>
  <si>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</si>
  <si>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</si>
  <si>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</si>
  <si>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</si>
  <si>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</si>
  <si>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</si>
  <si>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</si>
  <si>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</si>
  <si>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</si>
  <si>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</si>
  <si>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</si>
  <si>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</si>
  <si>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</si>
  <si>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</si>
  <si>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</si>
  <si>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</si>
  <si>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</si>
  <si>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</si>
  <si>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</si>
  <si>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</si>
  <si>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</si>
  <si>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</si>
  <si>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</si>
  <si>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</si>
  <si>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</si>
  <si>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</si>
  <si>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</si>
  <si>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</si>
  <si>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</si>
  <si>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</si>
  <si>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</si>
  <si>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</si>
  <si>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</si>
  <si>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</si>
  <si>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</si>
  <si>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</si>
  <si>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</si>
  <si>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</si>
  <si>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</si>
  <si>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</si>
  <si>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</si>
  <si>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</si>
  <si>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</si>
  <si>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</si>
  <si>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</si>
  <si>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</si>
  <si>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</si>
  <si>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</si>
  <si>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</si>
  <si>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</si>
  <si>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</si>
  <si>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</si>
  <si>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</si>
  <si>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</si>
  <si>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</si>
  <si>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</si>
  <si>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</si>
  <si>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</si>
  <si>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</si>
  <si>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</si>
  <si>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</si>
  <si>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</si>
  <si>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</si>
  <si>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</si>
  <si>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</si>
  <si>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</si>
  <si>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</si>
  <si>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</si>
  <si>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</si>
  <si>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</si>
  <si>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</si>
  <si>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</si>
  <si>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</si>
  <si>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</si>
  <si>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</si>
  <si>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</si>
  <si>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</si>
  <si>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</si>
  <si>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</si>
  <si>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</si>
  <si>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</si>
  <si>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</si>
  <si>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</si>
  <si>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</si>
  <si>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</si>
  <si>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</si>
  <si>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</si>
  <si>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</si>
  <si>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</si>
  <si>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</si>
  <si>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</si>
  <si>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</si>
  <si>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</si>
  <si>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</si>
  <si>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</si>
  <si>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</si>
  <si>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</si>
  <si>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</si>
  <si>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</si>
  <si>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</si>
  <si>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</si>
  <si>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</si>
  <si>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</si>
  <si>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</si>
  <si>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</si>
  <si>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</si>
  <si>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</si>
  <si>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</si>
  <si>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</si>
  <si>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</si>
  <si>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</si>
  <si>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</si>
  <si>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</si>
  <si>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</si>
  <si>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</si>
  <si>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</si>
  <si>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</si>
  <si>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</si>
  <si>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</si>
  <si>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</si>
  <si>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</si>
  <si>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</si>
  <si>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</si>
  <si>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</si>
  <si>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</si>
  <si>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</si>
  <si>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</si>
  <si>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</si>
  <si>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</si>
  <si>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</si>
  <si>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</si>
  <si>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</si>
  <si>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</si>
  <si>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</si>
  <si>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</si>
  <si>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</si>
  <si>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</si>
  <si>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</si>
  <si>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</si>
  <si>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</si>
  <si>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</si>
  <si>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</si>
  <si>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</si>
  <si>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</si>
  <si>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</si>
  <si>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</si>
  <si>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</si>
  <si>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</si>
  <si>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</si>
  <si>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</si>
  <si>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</si>
  <si>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</si>
  <si>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</si>
  <si>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</si>
  <si>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</si>
  <si>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</si>
  <si>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</si>
  <si>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</si>
  <si>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</si>
  <si>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</si>
  <si>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</si>
  <si>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</si>
  <si>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</si>
  <si>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</si>
  <si>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</si>
  <si>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</si>
  <si>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</si>
  <si>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</si>
  <si>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</si>
  <si>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</si>
  <si>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</si>
  <si>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</si>
  <si>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</si>
  <si>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</si>
  <si>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</si>
  <si>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</si>
  <si>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</si>
  <si>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</si>
  <si>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</si>
  <si>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</si>
  <si>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</si>
  <si>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</si>
  <si>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</si>
  <si>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</si>
  <si>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</si>
  <si>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</si>
  <si>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</si>
  <si>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</si>
  <si>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</si>
  <si>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</si>
  <si>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</si>
  <si>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</si>
  <si>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</si>
  <si>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</si>
  <si>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</si>
  <si>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</si>
  <si>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</si>
  <si>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</si>
  <si>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</si>
  <si>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</si>
  <si>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</si>
  <si>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</si>
  <si>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</si>
  <si>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</si>
  <si>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</si>
  <si>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</si>
  <si>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</si>
  <si>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</si>
  <si>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</si>
  <si>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</si>
  <si>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</si>
  <si>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</si>
  <si>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</si>
  <si>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</si>
  <si>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</si>
  <si>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</si>
  <si>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</si>
  <si>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</si>
  <si>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</si>
  <si>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</si>
  <si>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</si>
  <si>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</si>
  <si>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</si>
  <si>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</si>
  <si>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</si>
  <si>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</si>
  <si>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</si>
  <si>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</si>
  <si>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</si>
  <si>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</si>
  <si>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</si>
  <si>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</si>
  <si>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</si>
  <si>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</si>
  <si>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</si>
  <si>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</si>
  <si>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</si>
  <si>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</si>
  <si>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</si>
  <si>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</si>
  <si>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</si>
  <si>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</si>
  <si>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</si>
  <si>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</si>
  <si>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</si>
  <si>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</si>
  <si>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</si>
  <si>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</si>
  <si>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</si>
  <si>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</si>
  <si>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</si>
  <si>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</si>
  <si>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</si>
  <si>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</si>
  <si>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</si>
  <si>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</si>
  <si>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</si>
  <si>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</si>
  <si>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</si>
  <si>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</si>
  <si>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</si>
  <si>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</si>
  <si>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</si>
  <si>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</si>
  <si>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</si>
  <si>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</si>
  <si>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</si>
  <si>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</si>
  <si>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</si>
  <si>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</si>
  <si>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</si>
  <si>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</si>
  <si>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</si>
  <si>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</si>
  <si>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</si>
  <si>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</si>
  <si>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</si>
  <si>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</si>
  <si>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</si>
  <si>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</si>
  <si>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</si>
  <si>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</si>
  <si>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</si>
  <si>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</si>
  <si>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</si>
  <si>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</si>
  <si>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</si>
  <si>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</si>
  <si>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</si>
  <si>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</si>
  <si>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</si>
  <si>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</si>
  <si>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</si>
  <si>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</si>
  <si>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</si>
  <si>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</si>
  <si>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</si>
  <si>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</si>
  <si>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</si>
  <si>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</si>
  <si>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</si>
  <si>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</si>
  <si>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</si>
  <si>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</si>
  <si>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</si>
  <si>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</si>
  <si>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</si>
  <si>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</si>
  <si>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</si>
  <si>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</si>
  <si>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</si>
  <si>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</si>
  <si>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</si>
  <si>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</si>
  <si>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</si>
  <si>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</si>
  <si>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</si>
  <si>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</si>
  <si>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</si>
  <si>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</si>
  <si>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</si>
  <si>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</si>
  <si>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</si>
  <si>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</si>
  <si>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</si>
  <si>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</si>
  <si>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</si>
  <si>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</si>
  <si>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</si>
  <si>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</si>
  <si>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</si>
  <si>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</si>
  <si>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</si>
  <si>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</si>
  <si>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</si>
  <si>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</si>
  <si>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</si>
  <si>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</si>
  <si>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</si>
  <si>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</si>
  <si>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</si>
  <si>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</si>
  <si>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</si>
  <si>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</si>
  <si>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</si>
  <si>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</si>
  <si>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</si>
  <si>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</si>
  <si>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</si>
  <si>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</si>
  <si>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</si>
  <si>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</si>
  <si>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</si>
  <si>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</si>
  <si>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</si>
  <si>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</si>
  <si>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</si>
  <si>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</si>
  <si>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</si>
  <si>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</si>
  <si>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</si>
  <si>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</si>
  <si>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</si>
  <si>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</si>
  <si>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</si>
  <si>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</si>
  <si>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</si>
  <si>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</si>
  <si>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</si>
  <si>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</si>
  <si>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</si>
  <si>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</si>
  <si>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</si>
  <si>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</si>
  <si>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</si>
  <si>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</si>
  <si>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</si>
  <si>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</si>
  <si>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</si>
  <si>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</si>
  <si>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</si>
  <si>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</si>
  <si>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</si>
  <si>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</si>
  <si>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</si>
  <si>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</si>
  <si>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</si>
  <si>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</si>
  <si>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</si>
  <si>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</si>
  <si>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</si>
  <si>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</si>
  <si>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</si>
  <si>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</si>
  <si>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</si>
  <si>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</si>
  <si>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</si>
  <si>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</si>
  <si>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</si>
  <si>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</si>
  <si>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</si>
  <si>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</si>
  <si>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</si>
  <si>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</si>
  <si>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</si>
  <si>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</si>
  <si>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</si>
  <si>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</si>
  <si>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</si>
  <si>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</si>
  <si>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</si>
  <si>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</si>
  <si>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</si>
  <si>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</si>
  <si>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</si>
  <si>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</si>
  <si>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</si>
  <si>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</si>
  <si>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</si>
  <si>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</si>
  <si>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</si>
  <si>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</si>
  <si>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</si>
  <si>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</si>
  <si>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</si>
  <si>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</si>
  <si>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</si>
  <si>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</si>
  <si>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</si>
  <si>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</si>
  <si>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</si>
  <si>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</si>
  <si>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</si>
  <si>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</si>
  <si>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</si>
  <si>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</si>
  <si>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</si>
  <si>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</si>
  <si>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</si>
  <si>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</si>
  <si>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</si>
  <si>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</si>
  <si>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</si>
  <si>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</si>
  <si>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</si>
  <si>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</si>
  <si>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</si>
  <si>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</si>
  <si>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</si>
  <si>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</si>
  <si>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</si>
  <si>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</si>
  <si>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</si>
  <si>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</si>
  <si>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</si>
  <si>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</si>
  <si>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</si>
  <si>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</si>
  <si>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</si>
  <si>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</si>
  <si>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</si>
  <si>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</si>
  <si>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</si>
  <si>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</si>
  <si>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</si>
  <si>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</si>
  <si>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</si>
  <si>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</si>
  <si>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</si>
  <si>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</si>
  <si>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</si>
  <si>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</si>
  <si>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</si>
  <si>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</si>
  <si>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</si>
  <si>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</si>
  <si>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</si>
  <si>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</si>
  <si>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</si>
  <si>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</si>
  <si>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</si>
  <si>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</si>
  <si>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</si>
  <si>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</si>
  <si>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</si>
  <si>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</si>
  <si>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</si>
  <si>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</si>
  <si>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</si>
  <si>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</si>
  <si>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</si>
  <si>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</si>
  <si>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</si>
  <si>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</si>
  <si>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</si>
  <si>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</si>
  <si>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</si>
  <si>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</si>
  <si>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</si>
  <si>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</si>
  <si>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</si>
  <si>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</si>
  <si>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</si>
  <si>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</si>
  <si>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</si>
  <si>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</si>
  <si>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</si>
  <si>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</si>
  <si>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</si>
  <si>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</si>
  <si>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</si>
  <si>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</si>
  <si>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</si>
  <si>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</si>
  <si>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</si>
  <si>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</si>
  <si>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</si>
  <si>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</si>
  <si>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</si>
  <si>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</si>
  <si>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</si>
  <si>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</si>
  <si>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</si>
  <si>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</si>
  <si>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</si>
  <si>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</si>
  <si>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</si>
  <si>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</si>
  <si>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</si>
  <si>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</si>
  <si>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</si>
  <si>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</si>
  <si>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</si>
  <si>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</si>
  <si>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</si>
  <si>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</si>
  <si>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</si>
  <si>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</si>
  <si>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</si>
  <si>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</si>
  <si>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</si>
  <si>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</si>
  <si>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</si>
  <si>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</si>
  <si>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</si>
  <si>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</si>
  <si>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</si>
  <si>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</si>
  <si>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</si>
  <si>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</si>
  <si>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</si>
  <si>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</si>
  <si>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</si>
  <si>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</si>
  <si>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</si>
  <si>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</si>
  <si>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</si>
  <si>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</si>
  <si>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</si>
  <si>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</si>
  <si>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</si>
  <si>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</si>
  <si>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</si>
  <si>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</si>
  <si>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</si>
  <si>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</si>
  <si>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</si>
  <si>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</si>
  <si>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</si>
  <si>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</si>
  <si>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</si>
  <si>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</si>
  <si>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</si>
  <si>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</si>
  <si>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</si>
  <si>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</si>
  <si>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</si>
  <si>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</si>
  <si>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</si>
  <si>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</si>
  <si>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</si>
  <si>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</si>
  <si>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</si>
  <si>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</si>
  <si>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</si>
  <si>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</si>
  <si>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</si>
  <si>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</si>
  <si>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</si>
  <si>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</si>
  <si>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</si>
  <si>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</si>
  <si>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</si>
  <si>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</si>
  <si>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</si>
  <si>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</si>
  <si>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</si>
  <si>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</si>
  <si>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</si>
  <si>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</si>
  <si>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</si>
  <si>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</si>
  <si>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</si>
  <si>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</si>
  <si>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</si>
  <si>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</si>
  <si>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</si>
  <si>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</si>
  <si>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</si>
  <si>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</si>
  <si>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</si>
  <si>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</si>
  <si>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</si>
  <si>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</si>
  <si>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</si>
  <si>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</si>
  <si>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</si>
  <si>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</si>
  <si>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</si>
  <si>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</si>
  <si>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</si>
  <si>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</si>
  <si>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</si>
  <si>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</si>
  <si>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</si>
  <si>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</si>
  <si>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</si>
  <si>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</si>
  <si>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</si>
  <si>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</si>
  <si>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</si>
  <si>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</si>
  <si>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</si>
  <si>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</si>
  <si>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</si>
  <si>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</si>
  <si>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</si>
  <si>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</si>
  <si>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</si>
  <si>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</si>
  <si>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</si>
  <si>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</si>
  <si>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</si>
  <si>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</si>
  <si>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</si>
  <si>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</si>
  <si>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</si>
  <si>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</si>
  <si>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</si>
  <si>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</si>
  <si>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</si>
  <si>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</si>
  <si>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</si>
  <si>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</si>
  <si>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</si>
  <si>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</si>
  <si>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</si>
  <si>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</si>
  <si>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</si>
  <si>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</si>
  <si>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</si>
  <si>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</si>
  <si>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</si>
  <si>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</si>
  <si>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</si>
  <si>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</si>
  <si>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</si>
  <si>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</si>
  <si>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</si>
  <si>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</si>
  <si>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</si>
  <si>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</si>
  <si>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</si>
  <si>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</si>
  <si>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</si>
  <si>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</si>
  <si>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</si>
  <si>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</si>
  <si>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</si>
  <si>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</si>
  <si>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</si>
  <si>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</si>
  <si>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</si>
  <si>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</si>
  <si>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</si>
  <si>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</si>
  <si>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</si>
  <si>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</si>
  <si>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</si>
  <si>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</si>
  <si>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</si>
  <si>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</si>
  <si>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</si>
  <si>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</si>
  <si>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</si>
  <si>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</si>
  <si>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</si>
  <si>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</si>
  <si>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</si>
  <si>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</si>
  <si>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</si>
  <si>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</si>
  <si>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</si>
  <si>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</si>
  <si>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</si>
  <si>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</si>
  <si>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</si>
  <si>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</si>
  <si>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</si>
  <si>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</si>
  <si>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</si>
  <si>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</si>
  <si>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</si>
  <si>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</si>
  <si>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</si>
  <si>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</si>
  <si>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</si>
  <si>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</si>
  <si>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</si>
  <si>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</si>
  <si>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</si>
  <si>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</si>
  <si>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</si>
  <si>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</si>
  <si>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</si>
  <si>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</si>
  <si>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</si>
  <si>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</si>
  <si>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</si>
  <si>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</si>
  <si>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</si>
  <si>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</si>
  <si>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</si>
  <si>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</si>
  <si>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</si>
  <si>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</si>
  <si>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</si>
  <si>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</si>
  <si>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</si>
  <si>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</si>
  <si>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</si>
  <si>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</si>
  <si>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</si>
  <si>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</si>
  <si>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</si>
  <si>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</si>
  <si>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</si>
  <si>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</si>
  <si>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</si>
  <si>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</si>
  <si>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</si>
  <si>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</si>
  <si>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</si>
  <si>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</si>
  <si>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</si>
  <si>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</si>
  <si>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</si>
  <si>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</si>
  <si>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</si>
  <si>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</si>
  <si>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</si>
  <si>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</si>
  <si>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</si>
  <si>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</si>
  <si>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</si>
  <si>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</si>
  <si>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</si>
  <si>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</si>
  <si>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</si>
  <si>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</si>
  <si>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</si>
  <si>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</si>
  <si>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</si>
  <si>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</si>
  <si>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</si>
  <si>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</si>
  <si>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</si>
  <si>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</si>
  <si>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</si>
  <si>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</si>
  <si>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</si>
  <si>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</si>
  <si>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</si>
  <si>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</si>
  <si>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</si>
  <si>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</si>
  <si>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</si>
  <si>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</si>
  <si>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</si>
  <si>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</si>
  <si>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</si>
  <si>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</si>
  <si>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</si>
  <si>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</si>
  <si>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</si>
  <si>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</si>
  <si>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</si>
  <si>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</si>
  <si>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</si>
  <si>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</si>
  <si>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</si>
  <si>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</si>
  <si>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</si>
  <si>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</si>
  <si>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</si>
  <si>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</si>
  <si>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</si>
  <si>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</si>
  <si>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</si>
  <si>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</si>
  <si>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</si>
  <si>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</si>
  <si>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</si>
  <si>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</si>
  <si>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</si>
  <si>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</si>
  <si>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</si>
  <si>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</si>
  <si>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</si>
  <si>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</si>
  <si>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</si>
  <si>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</si>
  <si>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</si>
  <si>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</si>
  <si>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</si>
  <si>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</si>
  <si>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</si>
  <si>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</si>
  <si>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</si>
  <si>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</si>
  <si>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</si>
  <si>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</si>
  <si>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</si>
  <si>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</si>
  <si>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</si>
  <si>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</si>
  <si>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</si>
  <si>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</si>
  <si>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</si>
  <si>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</si>
  <si>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</si>
  <si>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</si>
  <si>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</si>
  <si>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</si>
  <si>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</si>
  <si>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</si>
  <si>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</si>
  <si>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</si>
  <si>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</si>
  <si>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</si>
  <si>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</si>
  <si>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</si>
  <si>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</si>
  <si>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</si>
  <si>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</si>
  <si>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</si>
  <si>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</si>
  <si>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</si>
  <si>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</si>
  <si>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</si>
  <si>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</si>
  <si>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</si>
  <si>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</si>
  <si>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</si>
  <si>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</si>
  <si>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</si>
  <si>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</si>
  <si>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</si>
  <si>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</si>
  <si>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</si>
  <si>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</si>
  <si>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</si>
  <si>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</si>
  <si>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</si>
  <si>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</si>
  <si>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</si>
  <si>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</si>
  <si>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</si>
  <si>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</si>
  <si>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</si>
  <si>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</si>
  <si>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</si>
  <si>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</si>
  <si>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</si>
  <si>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</si>
  <si>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</si>
  <si>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</si>
  <si>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</si>
  <si>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</si>
  <si>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</si>
  <si>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</si>
  <si>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</si>
  <si>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</si>
  <si>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</si>
  <si>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</si>
  <si>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</si>
  <si>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</si>
  <si>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</si>
  <si>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</si>
  <si>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</si>
  <si>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</si>
  <si>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</si>
  <si>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</si>
  <si>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</si>
  <si>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</si>
  <si>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</si>
  <si>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</si>
  <si>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</si>
  <si>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</si>
  <si>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</si>
  <si>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</si>
  <si>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</si>
  <si>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</si>
  <si>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</si>
  <si>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</si>
  <si>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</si>
  <si>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</si>
  <si>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</si>
  <si>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</si>
  <si>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</si>
  <si>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</si>
  <si>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</si>
  <si>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</si>
  <si>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</si>
  <si>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</si>
  <si>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</si>
  <si>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</si>
  <si>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</si>
  <si>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</si>
  <si>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</si>
  <si>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</si>
  <si>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</si>
  <si>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</si>
  <si>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</si>
  <si>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</si>
  <si>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</si>
  <si>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</si>
  <si>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</si>
  <si>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</si>
  <si>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</si>
  <si>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</si>
  <si>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</si>
  <si>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</si>
  <si>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</si>
  <si>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</si>
  <si>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</si>
  <si>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</si>
  <si>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</si>
  <si>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</si>
  <si>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</si>
  <si>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</si>
  <si>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</si>
  <si>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</si>
  <si>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</si>
  <si>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</si>
  <si>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</si>
  <si>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</si>
  <si>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</si>
  <si>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</si>
  <si>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</si>
  <si>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</si>
  <si>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</si>
  <si>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</si>
  <si>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</si>
  <si>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</si>
  <si>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</si>
  <si>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</si>
  <si>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</si>
  <si>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</si>
  <si>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</si>
  <si>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</si>
  <si>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</si>
  <si>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</si>
  <si>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</si>
  <si>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</si>
  <si>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</si>
  <si>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</si>
  <si>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</si>
  <si>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</si>
  <si>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</si>
  <si>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</si>
  <si>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</si>
  <si>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</si>
  <si>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</si>
  <si>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</si>
  <si>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</si>
  <si>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</si>
  <si>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</si>
  <si>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</si>
  <si>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</si>
  <si>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</si>
  <si>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</si>
  <si>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</si>
  <si>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</si>
  <si>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</si>
  <si>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</si>
  <si>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</si>
  <si>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</si>
  <si>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</si>
  <si>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</si>
  <si>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</si>
  <si>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</si>
  <si>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</si>
  <si>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</si>
  <si>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</si>
  <si>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</si>
  <si>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</si>
  <si>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</si>
  <si>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</si>
  <si>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</si>
  <si>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</si>
  <si>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</si>
  <si>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</si>
  <si>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</si>
  <si>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</si>
  <si>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</si>
  <si>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</si>
  <si>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</si>
  <si>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</si>
  <si>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</si>
  <si>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</si>
  <si>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</si>
  <si>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</si>
  <si>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</si>
  <si>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</si>
  <si>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</si>
  <si>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</si>
  <si>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</si>
  <si>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</si>
  <si>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</si>
  <si>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</si>
  <si>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</si>
  <si>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</si>
  <si>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</si>
  <si>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</si>
  <si>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</si>
  <si>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</si>
  <si>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</si>
  <si>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</si>
  <si>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</si>
  <si>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</si>
  <si>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</si>
  <si>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</si>
  <si>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</si>
  <si>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</si>
  <si>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</si>
  <si>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</si>
  <si>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</si>
  <si>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</si>
  <si>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</si>
  <si>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</si>
  <si>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</si>
  <si>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</si>
  <si>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</si>
  <si>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</si>
  <si>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</si>
  <si>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</si>
  <si>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</si>
  <si>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</si>
  <si>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</si>
  <si>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</si>
  <si>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</si>
  <si>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</si>
  <si>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</si>
  <si>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</si>
  <si>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</si>
  <si>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</si>
  <si>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</si>
  <si>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</si>
  <si>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</si>
  <si>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</si>
  <si>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</si>
  <si>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</si>
  <si>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</si>
  <si>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</si>
  <si>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</si>
  <si>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</si>
  <si>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</si>
  <si>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</si>
  <si>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</si>
  <si>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</si>
  <si>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</si>
  <si>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</si>
  <si>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</si>
  <si>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</si>
  <si>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</si>
  <si>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</si>
  <si>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</si>
  <si>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</si>
  <si>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</si>
  <si>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</si>
  <si>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</si>
  <si>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</si>
  <si>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</si>
  <si>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</si>
  <si>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</si>
  <si>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</si>
  <si>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</si>
  <si>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</si>
  <si>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</si>
  <si>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</si>
  <si>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</si>
  <si>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</si>
  <si>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</si>
  <si>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</si>
  <si>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</si>
  <si>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</si>
  <si>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</si>
  <si>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</si>
  <si>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</si>
  <si>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</si>
  <si>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</si>
  <si>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</si>
  <si>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</si>
  <si>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</si>
  <si>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</si>
  <si>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</si>
  <si>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</si>
  <si>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</si>
  <si>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</si>
  <si>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</si>
  <si>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</si>
  <si>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</si>
  <si>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</si>
  <si>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</si>
  <si>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</si>
  <si>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</si>
  <si>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</si>
  <si>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</si>
  <si>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</si>
  <si>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</si>
  <si>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</si>
  <si>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</si>
  <si>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</si>
  <si>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</si>
  <si>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</si>
  <si>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</si>
  <si>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</si>
  <si>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</si>
  <si>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</si>
  <si>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</si>
  <si>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</si>
  <si>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</si>
  <si>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</si>
  <si>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</si>
  <si>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</si>
  <si>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</si>
  <si>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</si>
  <si>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</si>
  <si>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</si>
  <si>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</si>
  <si>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</si>
  <si>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</si>
  <si>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</si>
  <si>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</si>
  <si>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</si>
  <si>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</si>
  <si>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</si>
  <si>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</si>
  <si>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</si>
  <si>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</si>
  <si>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</si>
  <si>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</si>
  <si>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</si>
  <si>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</si>
  <si>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</si>
  <si>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</si>
  <si>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</si>
  <si>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</si>
  <si>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</si>
  <si>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</si>
  <si>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</si>
  <si>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</si>
  <si>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</si>
  <si>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</si>
  <si>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</si>
  <si>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</si>
  <si>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</si>
  <si>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</si>
  <si>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</si>
  <si>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</si>
  <si>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</si>
  <si>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</si>
  <si>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</si>
  <si>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</si>
  <si>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</si>
  <si>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</si>
  <si>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</si>
  <si>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</si>
  <si>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</si>
  <si>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</si>
  <si>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</si>
  <si>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</si>
  <si>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</si>
  <si>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</si>
  <si>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</si>
  <si>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</si>
  <si>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</si>
  <si>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</si>
  <si>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</si>
  <si>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</si>
  <si>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</si>
  <si>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</si>
  <si>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</si>
  <si>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</si>
  <si>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</si>
  <si>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</si>
  <si>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</si>
  <si>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</si>
  <si>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</si>
  <si>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</si>
  <si>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</si>
  <si>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</si>
  <si>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</si>
  <si>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</si>
  <si>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</si>
  <si>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</si>
  <si>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</si>
  <si>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</si>
  <si>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</si>
  <si>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</si>
  <si>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</si>
  <si>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</si>
  <si>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</si>
  <si>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</si>
  <si>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</si>
  <si>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</si>
  <si>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</si>
  <si>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</si>
  <si>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</si>
  <si>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</si>
  <si>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</si>
  <si>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</si>
  <si>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</si>
  <si>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</si>
  <si>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</si>
  <si>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</si>
  <si>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</si>
  <si>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</si>
  <si>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</si>
  <si>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</si>
  <si>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</si>
  <si>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</si>
  <si>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</si>
  <si>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</si>
  <si>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</si>
  <si>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</si>
  <si>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</si>
  <si>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</si>
  <si>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</si>
  <si>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</si>
  <si>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</si>
  <si>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</si>
  <si>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</si>
  <si>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</si>
  <si>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</si>
  <si>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</si>
  <si>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</si>
  <si>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</si>
  <si>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</si>
  <si>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</si>
  <si>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</si>
  <si>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</si>
  <si>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</si>
  <si>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</si>
  <si>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</si>
  <si>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</si>
  <si>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</si>
  <si>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</si>
  <si>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</si>
  <si>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</si>
  <si>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</si>
  <si>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</si>
  <si>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</si>
  <si>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</si>
  <si>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</si>
  <si>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</si>
  <si>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</si>
  <si>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</si>
  <si>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</si>
  <si>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</si>
  <si>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</si>
  <si>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</si>
  <si>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</si>
  <si>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</si>
  <si>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</si>
  <si>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</si>
  <si>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</si>
  <si>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</si>
  <si>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</si>
  <si>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</si>
  <si>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</si>
  <si>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</si>
  <si>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</si>
  <si>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</si>
  <si>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</si>
  <si>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</si>
  <si>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</si>
  <si>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</si>
  <si>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</si>
  <si>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</si>
  <si>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</si>
  <si>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</si>
  <si>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</si>
  <si>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</si>
  <si>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</si>
  <si>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</si>
  <si>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</si>
  <si>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</si>
  <si>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</si>
  <si>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</si>
  <si>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</si>
  <si>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</si>
  <si>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</si>
  <si>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</si>
  <si>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</si>
  <si>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</si>
  <si>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</si>
  <si>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</si>
  <si>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</si>
  <si>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</si>
  <si>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</si>
  <si>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</si>
  <si>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</si>
  <si>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</si>
  <si>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</si>
  <si>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</si>
  <si>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</si>
  <si>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</si>
  <si>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</si>
  <si>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</si>
  <si>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</si>
  <si>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</si>
  <si>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</si>
  <si>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</si>
  <si>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</si>
  <si>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</si>
  <si>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</si>
  <si>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</si>
  <si>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</si>
  <si>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</si>
  <si>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</si>
  <si>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</si>
  <si>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</si>
  <si>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</si>
  <si>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</si>
  <si>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</si>
  <si>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</si>
  <si>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</si>
  <si>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</si>
  <si>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</si>
  <si>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</si>
  <si>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</si>
  <si>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</si>
  <si>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</si>
  <si>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</si>
  <si>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</si>
  <si>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</si>
  <si>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</si>
  <si>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</si>
  <si>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</si>
  <si>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</si>
  <si>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</si>
  <si>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</si>
  <si>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</si>
  <si>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</si>
  <si>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</si>
  <si>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</si>
  <si>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</si>
  <si>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</si>
  <si>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</si>
  <si>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</si>
  <si>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</si>
  <si>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</si>
  <si>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</si>
  <si>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</si>
  <si>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</si>
  <si>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</si>
  <si>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</si>
  <si>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</si>
  <si>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</si>
  <si>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</si>
  <si>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</si>
  <si>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</si>
  <si>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</si>
  <si>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</si>
  <si>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</si>
  <si>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</si>
  <si>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</si>
  <si>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</si>
  <si>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</si>
  <si>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</si>
  <si>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</si>
  <si>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</si>
  <si>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</si>
  <si>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</si>
  <si>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</si>
  <si>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</si>
  <si>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</si>
  <si>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</si>
  <si>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</si>
  <si>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</si>
  <si>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</si>
  <si>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</si>
  <si>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</si>
  <si>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</si>
  <si>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</si>
  <si>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</si>
  <si>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</si>
  <si>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</si>
  <si>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</si>
  <si>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</si>
  <si>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</si>
  <si>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</si>
  <si>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</si>
  <si>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</si>
  <si>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</si>
  <si>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</si>
  <si>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</si>
  <si>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</si>
  <si>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</si>
  <si>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</si>
  <si>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</si>
  <si>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</si>
  <si>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</si>
  <si>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</si>
  <si>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</si>
  <si>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</si>
  <si>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</si>
  <si>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</si>
  <si>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</si>
  <si>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</si>
  <si>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</si>
  <si>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</si>
  <si>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</si>
  <si>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</si>
  <si>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</si>
  <si>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</si>
  <si>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</si>
  <si>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</si>
  <si>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</si>
  <si>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</si>
  <si>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</si>
  <si>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</si>
  <si>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</si>
  <si>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</si>
  <si>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</si>
  <si>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</si>
  <si>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</si>
  <si>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</si>
  <si>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</si>
  <si>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</si>
  <si>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</si>
  <si>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</si>
  <si>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</si>
  <si>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</si>
  <si>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</si>
  <si>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</si>
  <si>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</si>
  <si>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</si>
  <si>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</si>
  <si>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</si>
  <si>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</si>
  <si>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</si>
  <si>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</si>
  <si>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</si>
  <si>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</si>
  <si>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</si>
  <si>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</si>
  <si>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</si>
  <si>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</si>
  <si>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</si>
  <si>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</si>
  <si>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</si>
  <si>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</si>
  <si>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</si>
  <si>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</si>
  <si>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</si>
  <si>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</si>
  <si>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</si>
  <si>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</si>
  <si>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</si>
  <si>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</si>
  <si>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</si>
  <si>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</si>
  <si>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</si>
  <si>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</si>
  <si>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</si>
  <si>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</si>
  <si>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</si>
  <si>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</si>
  <si>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</si>
  <si>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</si>
  <si>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</si>
  <si>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</si>
  <si>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</si>
  <si>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</si>
  <si>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</si>
  <si>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</si>
  <si>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</si>
  <si>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</si>
  <si>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</si>
  <si>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</si>
  <si>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</si>
  <si>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</si>
  <si>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</si>
  <si>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</si>
  <si>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</si>
  <si>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</si>
  <si>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</si>
  <si>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</si>
  <si>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</si>
  <si>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</si>
  <si>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</si>
  <si>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</si>
  <si>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</si>
  <si>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</si>
  <si>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</si>
  <si>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</si>
  <si>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</si>
  <si>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</si>
  <si>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</si>
  <si>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</si>
  <si>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</si>
  <si>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</si>
  <si>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</si>
  <si>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</si>
  <si>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</si>
  <si>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</si>
  <si>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</si>
  <si>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</si>
  <si>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</si>
  <si>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</si>
  <si>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</si>
  <si>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</si>
  <si>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</si>
  <si>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</si>
  <si>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</si>
  <si>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</si>
  <si>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</si>
  <si>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</si>
  <si>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</si>
  <si>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</si>
  <si>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</si>
  <si>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</si>
  <si>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</si>
  <si>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</si>
  <si>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</si>
  <si>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</si>
  <si>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</si>
  <si>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</si>
  <si>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</si>
  <si>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</si>
  <si>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</si>
  <si>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</si>
  <si>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</si>
  <si>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</si>
  <si>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</si>
  <si>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</si>
  <si>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</si>
  <si>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</si>
  <si>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</si>
  <si>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</si>
  <si>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</si>
  <si>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</si>
  <si>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</si>
  <si>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</si>
  <si>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</si>
  <si>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</si>
  <si>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</si>
  <si>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</si>
  <si>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</si>
  <si>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</si>
  <si>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</si>
  <si>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</si>
  <si>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</si>
  <si>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</si>
  <si>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</si>
  <si>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</si>
  <si>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</si>
  <si>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</si>
  <si>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</si>
  <si>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</si>
  <si>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</si>
  <si>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</si>
  <si>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</si>
  <si>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</si>
  <si>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</si>
  <si>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</si>
  <si>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</si>
  <si>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</si>
  <si>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</si>
  <si>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</si>
  <si>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</si>
  <si>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</si>
  <si>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</si>
  <si>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</si>
  <si>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</si>
  <si>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</si>
  <si>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</si>
  <si>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</si>
  <si>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</si>
  <si>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</si>
  <si>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</si>
  <si>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</si>
  <si>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</si>
  <si>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</si>
  <si>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</si>
  <si>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</si>
  <si>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</si>
  <si>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</si>
  <si>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</si>
  <si>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</si>
  <si>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</si>
  <si>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</si>
  <si>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</si>
  <si>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</si>
  <si>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</si>
  <si>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</si>
  <si>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</si>
  <si>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</si>
  <si>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</si>
  <si>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</si>
  <si>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</si>
  <si>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</si>
  <si>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</si>
  <si>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</si>
  <si>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</si>
  <si>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</si>
  <si>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</si>
  <si>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</si>
  <si>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</si>
  <si>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</si>
  <si>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</si>
  <si>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</si>
  <si>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</si>
  <si>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</si>
  <si>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</si>
  <si>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</si>
  <si>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</si>
  <si>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</si>
  <si>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</si>
  <si>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</si>
  <si>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</si>
  <si>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</si>
  <si>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</si>
  <si>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</si>
  <si>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</si>
  <si>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</si>
  <si>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</si>
  <si>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</si>
  <si>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</si>
  <si>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</si>
  <si>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</si>
  <si>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</si>
  <si>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</si>
  <si>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</si>
  <si>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</si>
  <si>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</si>
  <si>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</si>
  <si>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</si>
  <si>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</si>
  <si>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</si>
  <si>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</si>
  <si>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</si>
  <si>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</si>
  <si>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</si>
  <si>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</si>
  <si>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</si>
  <si>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</si>
  <si>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</si>
  <si>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</si>
  <si>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</si>
  <si>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</si>
  <si>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</si>
  <si>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</si>
  <si>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</si>
  <si>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</si>
  <si>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</si>
  <si>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</si>
  <si>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</si>
  <si>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</si>
  <si>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</si>
  <si>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</si>
  <si>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</si>
  <si>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</si>
  <si>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</si>
  <si>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</si>
  <si>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</si>
  <si>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</si>
  <si>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</si>
  <si>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</si>
  <si>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</si>
  <si>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</si>
  <si>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</si>
  <si>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</si>
  <si>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</si>
  <si>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</si>
  <si>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</si>
  <si>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</si>
  <si>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</si>
  <si>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</si>
  <si>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</si>
  <si>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</si>
  <si>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</si>
  <si>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</si>
  <si>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</si>
  <si>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</si>
  <si>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</si>
  <si>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</si>
  <si>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</si>
  <si>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</si>
  <si>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</si>
  <si>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</si>
  <si>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</si>
  <si>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</si>
  <si>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</si>
  <si>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</si>
  <si>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</si>
  <si>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</si>
  <si>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</si>
  <si>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</si>
  <si>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</si>
  <si>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</si>
  <si>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</si>
  <si>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</si>
  <si>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</si>
  <si>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</si>
  <si>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</si>
  <si>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</si>
  <si>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</si>
  <si>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</si>
  <si>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</si>
  <si>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</si>
  <si>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</si>
  <si>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</si>
  <si>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</si>
  <si>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</si>
  <si>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</si>
  <si>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</si>
  <si>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</si>
  <si>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</si>
  <si>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</si>
  <si>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</si>
  <si>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</si>
  <si>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</si>
  <si>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</si>
  <si>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</si>
  <si>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</si>
  <si>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</si>
  <si>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</si>
  <si>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</si>
  <si>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</si>
  <si>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</si>
  <si>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</si>
  <si>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</si>
  <si>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</si>
  <si>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</si>
  <si>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</si>
  <si>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</si>
  <si>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</si>
  <si>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</si>
  <si>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</si>
  <si>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</si>
  <si>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</si>
  <si>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</si>
  <si>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</si>
  <si>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</si>
  <si>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</si>
  <si>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</si>
  <si>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</si>
  <si>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</si>
  <si>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</si>
  <si>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</si>
  <si>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</si>
  <si>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</si>
  <si>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</si>
  <si>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</si>
  <si>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</si>
  <si>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</si>
  <si>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</si>
  <si>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</si>
  <si>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</si>
  <si>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</si>
  <si>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</si>
  <si>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</si>
  <si>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</si>
  <si>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</si>
  <si>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</si>
  <si>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</si>
  <si>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</si>
  <si>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</si>
  <si>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</si>
  <si>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</si>
  <si>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</si>
  <si>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</si>
  <si>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</si>
  <si>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</si>
  <si>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</si>
  <si>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</si>
  <si>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</si>
  <si>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</si>
  <si>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</si>
  <si>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</si>
  <si>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</si>
  <si>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</si>
  <si>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</si>
  <si>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</si>
  <si>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</si>
  <si>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</si>
  <si>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</si>
  <si>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</si>
  <si>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</si>
  <si>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</si>
  <si>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</si>
  <si>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</si>
  <si>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</si>
  <si>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</si>
  <si>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</si>
  <si>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</si>
  <si>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</si>
  <si>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</si>
  <si>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</si>
  <si>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</si>
  <si>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</si>
  <si>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</si>
  <si>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</si>
  <si>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</si>
  <si>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</si>
  <si>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</si>
  <si>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</si>
  <si>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</si>
  <si>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</si>
  <si>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</si>
  <si>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</si>
  <si>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</si>
  <si>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</si>
  <si>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</si>
  <si>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</si>
  <si>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</si>
  <si>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</si>
  <si>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</si>
  <si>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</si>
  <si>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</si>
  <si>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</si>
  <si>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</si>
  <si>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</si>
  <si>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</si>
  <si>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</si>
  <si>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</si>
  <si>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</si>
  <si>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</si>
  <si>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</si>
  <si>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</si>
  <si>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</si>
  <si>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</si>
  <si>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</si>
  <si>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</si>
  <si>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</si>
  <si>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</si>
  <si>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</si>
  <si>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</si>
  <si>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</si>
  <si>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</si>
  <si>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</si>
  <si>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</si>
  <si>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</si>
  <si>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</si>
  <si>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</si>
  <si>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</si>
  <si>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</si>
  <si>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</si>
  <si>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</si>
  <si>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</si>
  <si>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</si>
  <si>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</si>
  <si>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</si>
  <si>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</si>
  <si>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</si>
  <si>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</si>
  <si>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</si>
  <si>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</si>
  <si>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</si>
  <si>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</si>
  <si>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</si>
  <si>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</si>
  <si>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</si>
  <si>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</si>
  <si>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</si>
  <si>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</si>
  <si>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</si>
  <si>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</si>
  <si>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</si>
  <si>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</si>
  <si>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</si>
  <si>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</si>
  <si>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</si>
  <si>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</si>
  <si>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</si>
  <si>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</si>
  <si>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</si>
  <si>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</si>
  <si>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</si>
  <si>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</si>
  <si>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</si>
  <si>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</si>
  <si>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</si>
  <si>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</si>
  <si>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</si>
  <si>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</si>
  <si>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</si>
  <si>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</si>
  <si>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</si>
  <si>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</si>
  <si>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</si>
  <si>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</si>
  <si>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</si>
  <si>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</si>
  <si>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</si>
  <si>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</si>
  <si>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</si>
  <si>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</si>
  <si>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</si>
  <si>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</si>
  <si>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</si>
  <si>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</si>
  <si>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</si>
  <si>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</si>
  <si>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</si>
  <si>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</si>
  <si>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</si>
  <si>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</si>
  <si>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</si>
  <si>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</si>
  <si>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</si>
  <si>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</si>
  <si>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</si>
  <si>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</si>
  <si>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</si>
  <si>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</si>
  <si>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</si>
  <si>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</si>
  <si>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</si>
  <si>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</si>
  <si>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</si>
  <si>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</si>
  <si>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</si>
  <si>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</si>
  <si>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</si>
  <si>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</si>
  <si>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</si>
  <si>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</si>
  <si>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</si>
  <si>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</si>
  <si>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</si>
  <si>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</si>
  <si>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</si>
  <si>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</si>
  <si>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</si>
  <si>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</si>
  <si>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</si>
  <si>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</si>
  <si>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</si>
  <si>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</si>
  <si>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</si>
  <si>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</si>
  <si>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</si>
  <si>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</si>
  <si>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</si>
  <si>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</si>
  <si>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</si>
  <si>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</si>
  <si>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</si>
  <si>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</si>
  <si>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</si>
  <si>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</si>
  <si>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</si>
  <si>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</si>
  <si>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</si>
  <si>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</si>
  <si>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</si>
  <si>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</si>
  <si>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</si>
  <si>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</si>
  <si>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</si>
  <si>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</si>
  <si>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</si>
  <si>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</si>
  <si>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</si>
  <si>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</si>
  <si>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</si>
  <si>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</si>
  <si>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</si>
  <si>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</si>
  <si>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</si>
  <si>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</si>
  <si>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</si>
  <si>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</si>
  <si>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</si>
  <si>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</si>
  <si>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</si>
  <si>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</si>
  <si>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</si>
  <si>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</si>
  <si>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</si>
  <si>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</si>
  <si>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</si>
  <si>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</si>
  <si>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</si>
  <si>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</si>
  <si>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</si>
  <si>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</si>
  <si>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</si>
  <si>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</si>
  <si>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</si>
  <si>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</si>
  <si>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</si>
  <si>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</si>
  <si>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</si>
  <si>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</si>
  <si>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</si>
  <si>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</si>
  <si>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</si>
  <si>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</si>
  <si>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</si>
  <si>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</si>
  <si>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</si>
  <si>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</si>
  <si>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</si>
  <si>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</si>
  <si>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</si>
  <si>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</si>
  <si>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</si>
  <si>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</si>
  <si>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</si>
  <si>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</si>
  <si>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</si>
  <si>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</si>
  <si>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</si>
  <si>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</si>
  <si>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</si>
  <si>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</si>
  <si>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</si>
  <si>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</si>
  <si>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</si>
  <si>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</si>
  <si>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</si>
  <si>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</si>
  <si>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</si>
  <si>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</si>
  <si>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</si>
  <si>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</si>
  <si>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</si>
  <si>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</si>
  <si>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</si>
  <si>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</si>
  <si>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</si>
  <si>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</si>
  <si>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</si>
  <si>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</si>
  <si>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</si>
  <si>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</si>
  <si>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</si>
  <si>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</si>
  <si>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</si>
  <si>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</si>
  <si>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</si>
  <si>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</si>
  <si>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</si>
  <si>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</si>
  <si>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</si>
  <si>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</si>
  <si>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</si>
  <si>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</si>
  <si>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</si>
  <si>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</si>
  <si>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</si>
  <si>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</si>
  <si>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</si>
  <si>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</si>
  <si>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</si>
  <si>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</si>
  <si>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</si>
  <si>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</si>
  <si>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</si>
  <si>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</si>
  <si>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</si>
  <si>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</si>
  <si>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</si>
  <si>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</si>
  <si>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</si>
  <si>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</si>
  <si>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</si>
  <si>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</si>
  <si>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</si>
  <si>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</si>
  <si>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</si>
  <si>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</si>
  <si>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</si>
  <si>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</si>
  <si>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</si>
  <si>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</si>
  <si>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</si>
  <si>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</si>
  <si>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</si>
  <si>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</si>
  <si>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</si>
  <si>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</si>
  <si>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</si>
  <si>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</si>
  <si>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</si>
  <si>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</si>
  <si>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</si>
  <si>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</si>
  <si>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</si>
  <si>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</si>
  <si>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</si>
  <si>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</si>
  <si>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</si>
  <si>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</si>
  <si>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</si>
  <si>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</si>
  <si>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</si>
  <si>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</si>
  <si>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</si>
  <si>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</si>
  <si>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</si>
  <si>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</si>
  <si>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</si>
  <si>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</si>
  <si>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</si>
  <si>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</si>
  <si>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</si>
  <si>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</si>
  <si>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</si>
  <si>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</si>
  <si>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</si>
  <si>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</si>
  <si>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</si>
  <si>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</si>
  <si>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</si>
  <si>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</si>
  <si>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</si>
  <si>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</si>
  <si>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</si>
  <si>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</si>
  <si>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</si>
  <si>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</si>
  <si>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</si>
  <si>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</si>
  <si>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</si>
  <si>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</si>
  <si>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</si>
  <si>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</si>
  <si>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</si>
  <si>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</si>
  <si>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</si>
  <si>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</si>
  <si>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</si>
  <si>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</si>
  <si>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</si>
  <si>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</si>
  <si>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</si>
  <si>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</si>
  <si>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</si>
  <si>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</si>
  <si>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</si>
  <si>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</si>
  <si>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</si>
  <si>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</si>
  <si>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</si>
  <si>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</si>
  <si>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</si>
  <si>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</si>
  <si>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</si>
  <si>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</si>
  <si>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</si>
  <si>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</si>
  <si>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</si>
  <si>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</si>
  <si>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</si>
  <si>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</si>
  <si>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</si>
  <si>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</si>
  <si>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</si>
  <si>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</si>
  <si>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</si>
  <si>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</si>
  <si>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</si>
  <si>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</si>
  <si>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</si>
  <si>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</si>
  <si>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</si>
  <si>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</si>
  <si>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</si>
  <si>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</si>
  <si>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</si>
  <si>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</si>
  <si>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</si>
  <si>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</si>
  <si>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</si>
  <si>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</si>
  <si>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</si>
  <si>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</si>
  <si>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</si>
  <si>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</si>
  <si>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</si>
  <si>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</si>
  <si>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</si>
  <si>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</si>
  <si>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</si>
  <si>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</si>
  <si>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</si>
  <si>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</si>
  <si>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</si>
  <si>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</si>
  <si>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</si>
  <si>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</si>
  <si>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</si>
  <si>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</si>
  <si>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</si>
  <si>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</si>
  <si>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</si>
  <si>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</si>
  <si>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</si>
  <si>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</si>
  <si>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</si>
  <si>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</si>
  <si>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</si>
  <si>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</si>
  <si>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</si>
  <si>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</si>
  <si>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</si>
  <si>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</si>
  <si>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</si>
  <si>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</si>
  <si>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</si>
  <si>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</si>
  <si>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</si>
  <si>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</si>
  <si>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</si>
  <si>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</si>
  <si>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</si>
  <si>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</si>
  <si>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</si>
  <si>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</si>
  <si>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</si>
  <si>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</si>
  <si>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</si>
  <si>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</si>
  <si>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</si>
  <si>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</si>
  <si>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</si>
  <si>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</si>
  <si>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</si>
  <si>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</si>
  <si>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</si>
  <si>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</si>
  <si>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</si>
  <si>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</si>
  <si>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</si>
  <si>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</si>
  <si>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</si>
  <si>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</si>
  <si>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</si>
  <si>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</si>
  <si>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</si>
  <si>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</si>
  <si>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</si>
  <si>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</si>
  <si>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</si>
  <si>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</si>
  <si>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</si>
  <si>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</si>
  <si>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</si>
  <si>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</si>
  <si>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</si>
  <si>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</si>
  <si>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</si>
  <si>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</si>
  <si>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</si>
  <si>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</si>
  <si>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</si>
  <si>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</si>
  <si>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</si>
  <si>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</si>
  <si>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</si>
  <si>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</si>
  <si>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</si>
  <si>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</si>
  <si>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</si>
  <si>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</si>
  <si>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</si>
  <si>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</si>
  <si>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</si>
  <si>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</si>
  <si>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</si>
  <si>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</si>
  <si>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</si>
  <si>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</si>
  <si>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</si>
  <si>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</si>
  <si>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</si>
  <si>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</si>
  <si>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</si>
  <si>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</si>
  <si>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</si>
  <si>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</si>
  <si>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</si>
  <si>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</si>
  <si>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</si>
  <si>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</si>
  <si>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</si>
  <si>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</si>
  <si>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</si>
  <si>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</si>
  <si>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</si>
  <si>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</si>
  <si>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</si>
  <si>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</si>
  <si>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</si>
  <si>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</si>
  <si>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</si>
  <si>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</si>
  <si>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</si>
  <si>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</si>
  <si>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</si>
  <si>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</si>
  <si>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</si>
  <si>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</si>
  <si>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</si>
  <si>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</si>
  <si>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</si>
  <si>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</si>
  <si>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</si>
  <si>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</si>
  <si>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</si>
  <si>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</si>
  <si>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</si>
  <si>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</si>
  <si>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</si>
  <si>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</si>
  <si>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</si>
  <si>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</si>
  <si>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</si>
  <si>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</si>
  <si>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</si>
  <si>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</si>
  <si>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</si>
  <si>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</si>
  <si>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</si>
  <si>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</si>
  <si>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</si>
  <si>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</si>
  <si>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</si>
  <si>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</si>
  <si>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</si>
  <si>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</si>
  <si>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</si>
  <si>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</si>
  <si>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</si>
  <si>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</si>
  <si>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</si>
  <si>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</si>
  <si>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</si>
  <si>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</si>
  <si>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</si>
  <si>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</si>
  <si>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</si>
  <si>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</si>
  <si>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</si>
  <si>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</si>
  <si>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</si>
  <si>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</si>
  <si>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</si>
  <si>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</si>
  <si>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</si>
  <si>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</si>
  <si>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</si>
  <si>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</si>
  <si>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</si>
  <si>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</si>
  <si>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</si>
  <si>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</si>
  <si>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</si>
  <si>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</si>
  <si>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</si>
  <si>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</si>
  <si>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</si>
  <si>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</si>
  <si>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</si>
  <si>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</si>
  <si>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</si>
  <si>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</si>
  <si>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</si>
  <si>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</si>
  <si>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</si>
  <si>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</si>
  <si>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</si>
  <si>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</si>
  <si>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</si>
  <si>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</si>
  <si>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</si>
  <si>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</si>
  <si>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</si>
  <si>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</si>
  <si>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</si>
  <si>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</si>
  <si>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</si>
  <si>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</si>
  <si>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</si>
  <si>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</si>
  <si>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</si>
  <si>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</si>
  <si>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</si>
  <si>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</si>
  <si>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</si>
  <si>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</si>
  <si>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</si>
  <si>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</si>
  <si>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</si>
  <si>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</si>
  <si>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</si>
  <si>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</si>
  <si>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</si>
  <si>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</si>
  <si>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</si>
  <si>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</si>
  <si>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</si>
  <si>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</si>
  <si>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</si>
  <si>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</si>
  <si>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</si>
  <si>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</si>
  <si>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</si>
  <si>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</si>
  <si>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</si>
  <si>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</si>
  <si>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</si>
  <si>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</si>
  <si>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</si>
  <si>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</si>
  <si>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</si>
  <si>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</si>
  <si>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</si>
  <si>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</si>
  <si>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</si>
  <si>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</si>
  <si>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</si>
  <si>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</si>
  <si>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</si>
  <si>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</si>
  <si>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</si>
  <si>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</si>
  <si>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</si>
  <si>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</si>
  <si>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</si>
  <si>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</si>
  <si>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</si>
  <si>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</si>
  <si>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</si>
  <si>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</si>
  <si>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</si>
  <si>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</si>
  <si>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</si>
  <si>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</si>
  <si>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</si>
  <si>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</si>
  <si>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</si>
  <si>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</si>
  <si>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</si>
  <si>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</si>
  <si>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</si>
  <si>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</si>
  <si>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</si>
  <si>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</si>
  <si>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</si>
  <si>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</si>
  <si>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</si>
  <si>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</si>
  <si>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</si>
  <si>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</si>
  <si>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</si>
  <si>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</si>
  <si>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</si>
  <si>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</si>
  <si>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</si>
  <si>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</si>
  <si>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</si>
  <si>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</si>
  <si>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</si>
  <si>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</si>
  <si>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</si>
  <si>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</si>
  <si>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</si>
  <si>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</si>
  <si>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</si>
  <si>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</si>
  <si>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</si>
  <si>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</si>
  <si>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</si>
  <si>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</si>
  <si>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</si>
  <si>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</si>
  <si>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</si>
  <si>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</si>
  <si>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</si>
  <si>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</si>
  <si>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</si>
  <si>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</si>
  <si>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</si>
  <si>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</si>
  <si>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</si>
  <si>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</si>
  <si>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</si>
  <si>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</si>
  <si>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</si>
  <si>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</si>
  <si>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</si>
  <si>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</si>
  <si>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</si>
  <si>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</si>
  <si>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</si>
  <si>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</si>
  <si>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</si>
  <si>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</si>
  <si>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</si>
  <si>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</si>
  <si>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</si>
  <si>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</si>
  <si>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</si>
  <si>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</si>
  <si>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</si>
  <si>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</si>
  <si>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</si>
  <si>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</si>
  <si>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</si>
  <si>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</si>
  <si>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</si>
  <si>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</si>
  <si>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</si>
  <si>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</si>
  <si>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</si>
  <si>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</si>
  <si>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</si>
  <si>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</si>
  <si>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</si>
  <si>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</si>
  <si>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</si>
  <si>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</si>
  <si>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</si>
  <si>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</si>
  <si>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</si>
  <si>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</si>
  <si>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</si>
  <si>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</si>
  <si>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</si>
  <si>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</si>
  <si>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</si>
  <si>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</si>
  <si>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</si>
  <si>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</si>
  <si>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</si>
  <si>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</si>
  <si>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</si>
  <si>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</si>
  <si>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</si>
  <si>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</si>
  <si>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</si>
  <si>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</si>
  <si>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</si>
  <si>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</si>
  <si>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</si>
  <si>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</si>
  <si>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</si>
  <si>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</si>
  <si>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</si>
  <si>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</si>
  <si>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</si>
  <si>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</si>
  <si>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</si>
  <si>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</si>
  <si>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</si>
  <si>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</si>
  <si>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</si>
  <si>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</si>
  <si>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</si>
  <si>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</si>
  <si>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</si>
  <si>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</si>
  <si>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</si>
  <si>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</si>
  <si>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</si>
  <si>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</si>
  <si>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</si>
  <si>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</si>
  <si>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</si>
  <si>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</si>
  <si>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</si>
  <si>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</si>
  <si>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</si>
  <si>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</si>
  <si>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</si>
  <si>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</si>
  <si>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</si>
  <si>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</si>
  <si>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</si>
  <si>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</si>
  <si>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</si>
  <si>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</si>
  <si>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</si>
  <si>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</si>
  <si>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</si>
  <si>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</si>
  <si>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</si>
  <si>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</si>
  <si>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</si>
  <si>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</si>
  <si>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</si>
  <si>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</si>
  <si>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</si>
  <si>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</si>
  <si>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</si>
  <si>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</si>
  <si>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</si>
  <si>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</si>
  <si>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</si>
  <si>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</si>
  <si>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</si>
  <si>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</si>
  <si>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</si>
  <si>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</si>
  <si>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</si>
  <si>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</si>
  <si>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</si>
  <si>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</si>
  <si>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</si>
  <si>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</si>
  <si>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</si>
  <si>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</si>
  <si>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</si>
  <si>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</si>
  <si>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</si>
  <si>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</si>
  <si>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</si>
  <si>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</si>
  <si>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</si>
  <si>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</si>
  <si>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</si>
  <si>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</si>
  <si>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</si>
  <si>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</si>
  <si>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</si>
  <si>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</si>
  <si>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</si>
  <si>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</si>
  <si>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</si>
  <si>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</si>
  <si>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</si>
  <si>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</si>
  <si>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</si>
  <si>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</si>
  <si>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</si>
  <si>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</si>
  <si>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</si>
  <si>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</si>
  <si>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</si>
  <si>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</si>
  <si>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</si>
  <si>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</si>
  <si>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</si>
  <si>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</si>
  <si>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</si>
  <si>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</si>
  <si>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</si>
  <si>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</si>
  <si>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</si>
  <si>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</si>
  <si>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</si>
  <si>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</si>
  <si>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</si>
  <si>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</si>
  <si>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</si>
  <si>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</si>
  <si>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</si>
  <si>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</si>
  <si>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</si>
  <si>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</si>
  <si>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</si>
  <si>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</si>
  <si>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</si>
  <si>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</si>
  <si>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</si>
  <si>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</si>
  <si>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</si>
  <si>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</si>
  <si>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</si>
  <si>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</si>
  <si>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</si>
  <si>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</si>
  <si>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</si>
  <si>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</si>
  <si>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</si>
  <si>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</si>
  <si>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</si>
  <si>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</si>
  <si>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</si>
  <si>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</si>
  <si>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</si>
  <si>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</si>
  <si>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</si>
  <si>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</si>
  <si>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</si>
  <si>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</si>
  <si>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</si>
  <si>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</si>
  <si>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</si>
  <si>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</si>
  <si>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</si>
  <si>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</si>
  <si>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</si>
  <si>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</si>
  <si>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</si>
  <si>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</si>
  <si>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</si>
  <si>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</si>
  <si>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</si>
  <si>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</si>
  <si>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</si>
  <si>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</si>
  <si>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</si>
  <si>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</si>
  <si>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</si>
  <si>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</si>
  <si>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</si>
  <si>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</si>
  <si>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</si>
  <si>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</si>
  <si>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</si>
  <si>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</si>
  <si>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</si>
  <si>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</si>
  <si>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</si>
  <si>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</si>
  <si>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</si>
  <si>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</si>
  <si>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</si>
  <si>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</si>
  <si>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</si>
  <si>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</si>
  <si>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</si>
  <si>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</si>
  <si>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</si>
  <si>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</si>
  <si>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</si>
  <si>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</si>
  <si>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</si>
  <si>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</si>
  <si>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</si>
  <si>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</si>
  <si>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</si>
  <si>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</si>
  <si>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</si>
  <si>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</si>
  <si>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</si>
  <si>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</si>
  <si>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</si>
  <si>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</si>
  <si>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</si>
  <si>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</si>
  <si>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</si>
  <si>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</si>
  <si>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</si>
  <si>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</si>
  <si>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</si>
  <si>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</si>
  <si>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</si>
  <si>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</si>
  <si>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</si>
  <si>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</si>
  <si>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</si>
  <si>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</si>
  <si>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</si>
  <si>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</si>
  <si>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</si>
  <si>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</si>
  <si>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</si>
  <si>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</si>
  <si>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</si>
  <si>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</si>
  <si>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</si>
  <si>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</si>
  <si>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</si>
  <si>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</si>
  <si>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</si>
  <si>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</si>
  <si>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</si>
  <si>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</si>
  <si>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</si>
  <si>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</si>
  <si>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</si>
  <si>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</si>
  <si>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</si>
  <si>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</si>
  <si>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</si>
  <si>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</si>
  <si>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</si>
  <si>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</si>
  <si>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</si>
  <si>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</si>
  <si>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</si>
  <si>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</si>
  <si>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</si>
  <si>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</si>
  <si>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</si>
  <si>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</si>
  <si>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</si>
  <si>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</si>
  <si>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</si>
  <si>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</si>
  <si>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</si>
  <si>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</si>
  <si>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</si>
  <si>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</si>
  <si>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</si>
  <si>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</si>
  <si>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</si>
  <si>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</si>
  <si>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</si>
  <si>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</si>
  <si>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</si>
  <si>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</si>
  <si>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</si>
  <si>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</si>
  <si>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</si>
  <si>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</si>
  <si>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</si>
  <si>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</si>
  <si>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</si>
  <si>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</si>
  <si>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</si>
  <si>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</si>
  <si>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</si>
  <si>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</si>
  <si>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</si>
  <si>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</si>
  <si>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</si>
  <si>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</si>
  <si>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</si>
  <si>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</si>
  <si>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</si>
  <si>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</si>
  <si>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</si>
  <si>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</si>
  <si>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</si>
  <si>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</si>
  <si>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</si>
  <si>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</si>
  <si>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</si>
  <si>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</si>
  <si>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</si>
  <si>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</si>
  <si>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</si>
  <si>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</si>
  <si>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</si>
  <si>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</si>
  <si>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</si>
  <si>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</si>
  <si>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</si>
  <si>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</si>
  <si>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</si>
  <si>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</si>
  <si>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</si>
  <si>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</si>
  <si>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</si>
  <si>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</si>
  <si>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</si>
  <si>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</si>
  <si>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</si>
  <si>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</si>
  <si>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</si>
  <si>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</si>
  <si>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</si>
  <si>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</si>
  <si>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</si>
  <si>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</si>
  <si>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</si>
  <si>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</si>
  <si>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</si>
  <si>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</si>
  <si>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</si>
  <si>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</si>
  <si>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</si>
  <si>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</si>
  <si>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</si>
  <si>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</si>
  <si>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</si>
  <si>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</si>
  <si>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</si>
  <si>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</si>
  <si>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</si>
  <si>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</si>
  <si>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</si>
  <si>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</si>
  <si>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</si>
  <si>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</si>
  <si>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</si>
  <si>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</si>
  <si>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</si>
  <si>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</si>
  <si>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</si>
  <si>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</si>
  <si>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</si>
  <si>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</si>
  <si>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</si>
  <si>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</si>
  <si>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</si>
  <si>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</si>
  <si>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</si>
  <si>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</si>
  <si>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</si>
  <si>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</si>
  <si>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</si>
  <si>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</si>
  <si>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</si>
  <si>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</si>
  <si>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</si>
  <si>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</si>
  <si>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</si>
  <si>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</si>
  <si>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</si>
  <si>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</si>
  <si>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</si>
  <si>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</si>
  <si>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</si>
  <si>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</si>
  <si>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</si>
  <si>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</si>
  <si>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</si>
  <si>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</si>
  <si>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</si>
  <si>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</si>
  <si>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</si>
  <si>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</si>
  <si>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</si>
  <si>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</si>
  <si>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</si>
  <si>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</si>
  <si>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</si>
  <si>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</si>
  <si>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</si>
  <si>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</si>
  <si>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</si>
  <si>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</si>
  <si>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</si>
  <si>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</si>
  <si>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</si>
  <si>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</si>
  <si>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</si>
  <si>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</si>
  <si>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</si>
  <si>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</si>
  <si>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</si>
  <si>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</si>
  <si>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</si>
  <si>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</si>
  <si>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</si>
  <si>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</si>
  <si>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</si>
  <si>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</si>
  <si>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</si>
  <si>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</si>
  <si>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</si>
  <si>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</si>
  <si>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</si>
  <si>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</si>
  <si>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</si>
  <si>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</si>
  <si>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</si>
  <si>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</si>
  <si>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</si>
  <si>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</si>
  <si>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</si>
  <si>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</si>
  <si>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</si>
  <si>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</si>
  <si>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</si>
  <si>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</si>
  <si>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</si>
  <si>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</si>
  <si>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</si>
  <si>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</si>
  <si>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</si>
  <si>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</si>
  <si>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</si>
  <si>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</si>
  <si>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</si>
  <si>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</si>
  <si>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</si>
  <si>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</si>
  <si>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</si>
  <si>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</si>
  <si>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</si>
  <si>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</si>
  <si>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</si>
  <si>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</si>
  <si>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</si>
  <si>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</si>
  <si>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</si>
  <si>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</si>
  <si>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</si>
  <si>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</si>
  <si>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</si>
  <si>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</si>
  <si>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</si>
  <si>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</si>
  <si>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</si>
  <si>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</si>
  <si>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</si>
  <si>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</si>
  <si>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</si>
  <si>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</si>
  <si>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</si>
  <si>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</si>
  <si>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</si>
  <si>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</si>
  <si>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</si>
  <si>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</si>
  <si>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</si>
  <si>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</si>
  <si>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</si>
  <si>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</si>
  <si>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</si>
  <si>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</si>
  <si>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</si>
  <si>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</si>
  <si>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</si>
  <si>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</si>
  <si>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</si>
  <si>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</si>
  <si>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</si>
  <si>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</si>
  <si>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</si>
  <si>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</si>
  <si>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</si>
  <si>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</si>
  <si>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</si>
  <si>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</si>
  <si>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</si>
  <si>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</si>
  <si>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</si>
  <si>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</si>
  <si>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</si>
  <si>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</si>
  <si>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</si>
  <si>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</si>
  <si>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</si>
  <si>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</si>
  <si>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</si>
  <si>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</si>
  <si>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</si>
  <si>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</si>
  <si>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</si>
  <si>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</si>
  <si>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</si>
  <si>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</si>
  <si>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</si>
  <si>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</si>
  <si>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</si>
  <si>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</si>
  <si>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</si>
  <si>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</si>
  <si>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</si>
  <si>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</si>
  <si>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</si>
  <si>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</si>
  <si>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</si>
  <si>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</si>
  <si>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</si>
  <si>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</si>
  <si>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</si>
  <si>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</si>
  <si>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</si>
  <si>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</si>
  <si>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</si>
  <si>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</si>
  <si>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</si>
  <si>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</si>
  <si>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</si>
  <si>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</si>
  <si>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</si>
  <si>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</si>
  <si>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</si>
  <si>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</si>
  <si>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</si>
  <si>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</si>
  <si>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</si>
  <si>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</si>
  <si>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</si>
  <si>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</si>
  <si>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</si>
  <si>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</si>
  <si>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</si>
  <si>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</si>
  <si>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</si>
  <si>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</si>
  <si>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</si>
  <si>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</si>
  <si>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</si>
  <si>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</si>
  <si>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</si>
  <si>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</si>
  <si>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</si>
  <si>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</si>
  <si>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</si>
  <si>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</si>
  <si>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</si>
  <si>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</si>
  <si>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</si>
  <si>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</si>
  <si>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</si>
  <si>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</si>
  <si>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</si>
  <si>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</si>
  <si>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</si>
  <si>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</si>
  <si>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</si>
  <si>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</si>
  <si>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</si>
  <si>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</si>
  <si>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</si>
  <si>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</si>
  <si>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</si>
  <si>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</si>
  <si>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</si>
  <si>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</si>
  <si>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</si>
  <si>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</si>
  <si>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</si>
  <si>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</si>
  <si>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</si>
  <si>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</si>
  <si>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</si>
  <si>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</si>
  <si>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</si>
  <si>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</si>
  <si>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</si>
  <si>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</si>
  <si>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</si>
  <si>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</si>
  <si>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</si>
  <si>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</si>
  <si>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</si>
  <si>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</si>
  <si>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</si>
  <si>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</si>
  <si>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</si>
  <si>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</si>
  <si>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</si>
  <si>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</si>
  <si>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</si>
  <si>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</si>
  <si>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</si>
  <si>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</si>
  <si>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</si>
  <si>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</si>
  <si>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</si>
  <si>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</si>
  <si>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</si>
  <si>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</si>
  <si>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</si>
  <si>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</si>
  <si>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</si>
  <si>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</si>
  <si>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</si>
  <si>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</si>
  <si>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</si>
  <si>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</si>
  <si>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</si>
  <si>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</si>
  <si>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</si>
  <si>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</si>
  <si>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</si>
  <si>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</si>
  <si>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</si>
  <si>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</si>
  <si>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</si>
  <si>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</si>
  <si>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</si>
  <si>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</si>
  <si>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</si>
  <si>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</si>
  <si>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</si>
  <si>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</si>
  <si>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</si>
  <si>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</si>
  <si>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</si>
  <si>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</si>
  <si>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</si>
  <si>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</si>
  <si>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</si>
  <si>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</si>
  <si>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</si>
  <si>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</si>
  <si>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</si>
  <si>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</si>
  <si>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</si>
  <si>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</si>
  <si>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</si>
  <si>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</si>
  <si>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</si>
  <si>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</si>
  <si>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</si>
  <si>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</si>
  <si>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</si>
  <si>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</si>
  <si>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</si>
  <si>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</si>
  <si>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</si>
  <si>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</si>
  <si>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</si>
  <si>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</si>
  <si>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</si>
  <si>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</si>
  <si>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</si>
  <si>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</si>
  <si>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</si>
  <si>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</si>
  <si>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</si>
  <si>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</si>
  <si>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</si>
  <si>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</si>
  <si>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</si>
  <si>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</si>
  <si>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</si>
  <si>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</si>
  <si>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</si>
  <si>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</si>
  <si>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</si>
  <si>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</si>
  <si>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</si>
  <si>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</si>
  <si>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</si>
  <si>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</si>
  <si>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</si>
  <si>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</si>
  <si>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</si>
  <si>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</si>
  <si>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</si>
  <si>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</si>
  <si>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</si>
  <si>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</si>
  <si>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</si>
  <si>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</si>
  <si>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</si>
  <si>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</si>
  <si>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</si>
  <si>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</si>
  <si>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</si>
  <si>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</si>
  <si>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</si>
  <si>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</si>
  <si>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</si>
  <si>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</si>
  <si>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</si>
  <si>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</si>
  <si>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</si>
  <si>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</si>
  <si>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</si>
  <si>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</si>
  <si>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</si>
  <si>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</si>
  <si>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</si>
  <si>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</si>
  <si>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</si>
  <si>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</si>
  <si>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</si>
  <si>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</si>
  <si>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</si>
  <si>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</si>
  <si>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</si>
  <si>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</si>
  <si>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</si>
  <si>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</si>
  <si>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</si>
  <si>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</si>
  <si>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</si>
  <si>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</si>
  <si>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</si>
  <si>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</si>
  <si>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</si>
  <si>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</si>
  <si>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</si>
  <si>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</si>
  <si>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</si>
  <si>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</si>
  <si>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</si>
  <si>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</si>
  <si>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</si>
  <si>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</si>
  <si>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</si>
  <si>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</si>
  <si>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</si>
  <si>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</si>
  <si>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</si>
  <si>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</si>
  <si>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</si>
  <si>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</si>
  <si>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</si>
  <si>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</si>
  <si>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</si>
  <si>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</si>
  <si>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</si>
  <si>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</si>
  <si>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</si>
  <si>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</si>
  <si>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</si>
  <si>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</si>
  <si>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</si>
  <si>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</si>
  <si>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</si>
  <si>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</si>
  <si>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</si>
  <si>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</si>
  <si>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</si>
  <si>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</si>
  <si>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</si>
  <si>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</si>
  <si>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</si>
  <si>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</si>
  <si>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</si>
  <si>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</si>
  <si>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</si>
  <si>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</si>
  <si>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</si>
  <si>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</si>
  <si>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</si>
  <si>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</si>
  <si>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</si>
  <si>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</si>
  <si>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</si>
  <si>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</si>
  <si>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</si>
  <si>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</si>
  <si>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</si>
  <si>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</si>
  <si>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</si>
  <si>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</si>
  <si>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</si>
  <si>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</si>
  <si>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</si>
  <si>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</si>
  <si>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</si>
  <si>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</si>
  <si>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</si>
  <si>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</si>
  <si>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</si>
  <si>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</si>
  <si>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</si>
  <si>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</si>
  <si>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</si>
  <si>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</si>
  <si>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</si>
  <si>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</si>
  <si>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</si>
  <si>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</si>
  <si>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</si>
  <si>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</si>
  <si>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</si>
  <si>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</si>
  <si>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</si>
  <si>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</si>
  <si>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</si>
  <si>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</si>
  <si>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</si>
  <si>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</si>
  <si>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</si>
  <si>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</si>
  <si>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</si>
  <si>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</si>
  <si>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</si>
  <si>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</si>
  <si>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</si>
  <si>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</si>
  <si>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</si>
  <si>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</si>
  <si>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</si>
  <si>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</si>
  <si>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</si>
  <si>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</si>
  <si>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</si>
  <si>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</si>
  <si>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</si>
  <si>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</si>
  <si>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</si>
  <si>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</si>
  <si>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</si>
  <si>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</si>
  <si>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</si>
  <si>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</si>
  <si>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</si>
  <si>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</si>
  <si>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</si>
  <si>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</si>
  <si>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</si>
  <si>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</si>
  <si>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</si>
  <si>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</si>
  <si>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</si>
  <si>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</si>
  <si>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</si>
  <si>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</si>
  <si>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</si>
  <si>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</si>
  <si>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</si>
  <si>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</si>
  <si>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</si>
  <si>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</si>
  <si>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</si>
  <si>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</si>
  <si>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</si>
  <si>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</si>
  <si>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</si>
  <si>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</si>
  <si>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</si>
  <si>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</si>
  <si>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</si>
  <si>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</si>
  <si>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</si>
  <si>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</si>
  <si>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</si>
  <si>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</si>
  <si>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</si>
  <si>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</si>
  <si>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</si>
  <si>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</si>
  <si>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</si>
  <si>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</si>
  <si>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</si>
  <si>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</si>
  <si>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</si>
  <si>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</si>
  <si>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</si>
  <si>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</si>
  <si>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</si>
  <si>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</si>
  <si>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</si>
  <si>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</si>
  <si>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</si>
  <si>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</si>
  <si>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</si>
  <si>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</si>
  <si>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</si>
  <si>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</si>
  <si>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</si>
  <si>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</si>
  <si>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</si>
  <si>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</si>
  <si>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</si>
  <si>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</si>
  <si>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</si>
  <si>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</si>
  <si>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</si>
  <si>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</si>
  <si>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</si>
  <si>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</si>
  <si>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</si>
  <si>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</si>
  <si>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</si>
  <si>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</si>
  <si>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</si>
  <si>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</si>
  <si>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</si>
  <si>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</si>
  <si>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</si>
  <si>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</si>
  <si>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</si>
  <si>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</si>
  <si>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</si>
  <si>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</si>
  <si>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</si>
  <si>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</si>
  <si>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</si>
  <si>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</si>
  <si>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</si>
  <si>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</si>
  <si>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</si>
  <si>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</si>
  <si>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</si>
  <si>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</si>
  <si>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</si>
  <si>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</si>
  <si>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</si>
  <si>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</si>
  <si>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</si>
  <si>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</si>
  <si>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</si>
  <si>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</si>
  <si>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</si>
  <si>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</si>
  <si>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</si>
  <si>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</si>
  <si>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</si>
  <si>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</si>
  <si>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</si>
  <si>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</si>
  <si>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</si>
  <si>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</si>
  <si>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</si>
  <si>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</si>
  <si>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</si>
  <si>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</si>
  <si>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</si>
  <si>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</si>
  <si>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</si>
  <si>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</si>
  <si>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</si>
  <si>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</si>
  <si>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</si>
  <si>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</si>
  <si>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</si>
  <si>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</si>
  <si>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</si>
  <si>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</si>
  <si>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</si>
  <si>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</si>
  <si>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</si>
  <si>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</si>
  <si>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</si>
  <si>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</si>
  <si>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</si>
  <si>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</si>
  <si>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</si>
  <si>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</si>
  <si>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</si>
  <si>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</si>
  <si>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</si>
  <si>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</si>
  <si>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</si>
  <si>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</si>
  <si>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</si>
  <si>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</si>
  <si>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</si>
  <si>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</si>
  <si>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</si>
  <si>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</si>
  <si>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</si>
  <si>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</si>
  <si>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</si>
  <si>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</si>
  <si>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</si>
  <si>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</si>
  <si>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</si>
  <si>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</si>
  <si>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</si>
  <si>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</si>
  <si>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</si>
  <si>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</si>
  <si>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</si>
  <si>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</si>
  <si>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</si>
  <si>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</si>
  <si>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</si>
  <si>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</si>
  <si>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</si>
  <si>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</si>
  <si>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</si>
  <si>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</si>
  <si>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</si>
  <si>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</si>
  <si>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</si>
  <si>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</si>
  <si>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</si>
  <si>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</si>
  <si>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</si>
  <si>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</si>
  <si>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</si>
  <si>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</si>
  <si>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</si>
  <si>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</si>
  <si>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</si>
  <si>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</si>
  <si>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</si>
  <si>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</si>
  <si>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</si>
  <si>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</si>
  <si>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</si>
  <si>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</si>
  <si>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</si>
  <si>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</si>
  <si>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</si>
  <si>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</si>
  <si>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</si>
  <si>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</si>
  <si>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</si>
  <si>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</si>
  <si>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</si>
  <si>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</si>
  <si>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</si>
  <si>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</si>
  <si>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</si>
  <si>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</si>
  <si>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</si>
  <si>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</si>
  <si>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</si>
  <si>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</si>
  <si>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</si>
  <si>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</si>
  <si>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</si>
  <si>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</si>
  <si>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</si>
  <si>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</si>
  <si>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</si>
  <si>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</si>
  <si>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</si>
  <si>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</si>
  <si>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</si>
  <si>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</si>
  <si>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</si>
  <si>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</si>
  <si>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</si>
  <si>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</si>
  <si>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</si>
  <si>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</si>
  <si>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</si>
  <si>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</si>
  <si>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</si>
  <si>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</si>
  <si>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</si>
  <si>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</si>
  <si>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</si>
  <si>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</si>
  <si>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</si>
  <si>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</si>
  <si>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</si>
  <si>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</si>
  <si>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</si>
  <si>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</si>
  <si>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</si>
  <si>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</si>
  <si>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</si>
  <si>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</si>
  <si>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</si>
  <si>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</si>
  <si>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</si>
  <si>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</si>
  <si>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</si>
  <si>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</si>
  <si>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</si>
  <si>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</si>
  <si>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</si>
  <si>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</si>
  <si>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</si>
  <si>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</si>
  <si>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</si>
  <si>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</si>
  <si>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</si>
  <si>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</si>
  <si>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</si>
  <si>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</si>
  <si>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</si>
  <si>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</si>
  <si>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</si>
  <si>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</si>
  <si>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</si>
  <si>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</si>
  <si>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</si>
  <si>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</si>
  <si>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</si>
  <si>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</si>
  <si>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</si>
  <si>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</si>
  <si>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</si>
  <si>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</si>
  <si>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</si>
  <si>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</si>
  <si>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</si>
  <si>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</si>
  <si>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</si>
  <si>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</si>
  <si>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</si>
  <si>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</si>
  <si>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</si>
  <si>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</si>
  <si>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</si>
  <si>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</si>
  <si>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</si>
  <si>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</si>
  <si>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</si>
  <si>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</si>
  <si>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</si>
  <si>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</si>
  <si>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</si>
  <si>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</si>
  <si>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</si>
  <si>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</si>
  <si>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</si>
  <si>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</si>
  <si>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</si>
  <si>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</si>
  <si>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</si>
  <si>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</si>
  <si>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</si>
  <si>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</si>
  <si>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</si>
  <si>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</si>
  <si>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</si>
  <si>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</si>
  <si>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</si>
  <si>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</si>
  <si>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</si>
  <si>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</si>
  <si>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</si>
  <si>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</si>
  <si>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</si>
  <si>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</si>
  <si>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</si>
  <si>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</si>
  <si>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</si>
  <si>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</si>
  <si>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</si>
  <si>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</si>
  <si>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</si>
  <si>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</si>
  <si>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</si>
  <si>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</si>
  <si>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</si>
  <si>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</si>
  <si>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</si>
  <si>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</si>
  <si>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</si>
  <si>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</si>
  <si>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</si>
  <si>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</si>
  <si>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</si>
  <si>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</si>
  <si>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</si>
  <si>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</si>
  <si>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</si>
  <si>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</si>
  <si>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</si>
  <si>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</si>
  <si>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</si>
  <si>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</si>
  <si>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</si>
  <si>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</si>
  <si>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</si>
  <si>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</si>
  <si>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</si>
  <si>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</si>
  <si>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</si>
  <si>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</si>
  <si>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</si>
  <si>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</si>
  <si>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</si>
  <si>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</si>
  <si>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</si>
  <si>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</si>
  <si>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</si>
  <si>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</si>
  <si>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</si>
  <si>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</si>
  <si>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</si>
  <si>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</si>
  <si>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</si>
  <si>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</si>
  <si>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</si>
  <si>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</si>
  <si>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</si>
  <si>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</si>
  <si>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</si>
  <si>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</si>
  <si>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</si>
  <si>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</si>
  <si>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</si>
  <si>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</si>
  <si>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</si>
  <si>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</si>
  <si>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</si>
  <si>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</si>
  <si>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</si>
  <si>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</si>
  <si>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</si>
  <si>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</si>
  <si>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</si>
  <si>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</si>
  <si>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</si>
  <si>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</si>
  <si>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</si>
  <si>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</si>
  <si>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</si>
  <si>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</si>
  <si>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</si>
  <si>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</si>
  <si>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</si>
  <si>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</si>
  <si>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</si>
  <si>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</si>
  <si>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</si>
  <si>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</si>
  <si>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</si>
  <si>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</si>
  <si>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</si>
  <si>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</si>
  <si>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</si>
  <si>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</si>
  <si>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</si>
  <si>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</si>
  <si>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</si>
  <si>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</si>
  <si>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</si>
  <si>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</si>
  <si>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</si>
  <si>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</si>
  <si>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</si>
  <si>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</si>
  <si>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</si>
  <si>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</si>
  <si>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</si>
  <si>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</si>
  <si>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</si>
  <si>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</si>
  <si>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</si>
  <si>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</si>
  <si>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</si>
  <si>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</si>
  <si>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</si>
  <si>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</si>
  <si>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</si>
  <si>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</si>
  <si>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</si>
  <si>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</si>
  <si>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</si>
  <si>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</si>
  <si>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</si>
  <si>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</si>
  <si>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</si>
  <si>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</si>
  <si>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</si>
  <si>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</si>
  <si>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</si>
  <si>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</si>
  <si>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</si>
  <si>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</si>
  <si>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</si>
  <si>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</si>
  <si>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</si>
  <si>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</si>
  <si>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</si>
  <si>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</si>
  <si>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</si>
  <si>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</si>
  <si>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</si>
  <si>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</si>
  <si>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</si>
  <si>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</si>
  <si>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</si>
  <si>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</si>
  <si>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</si>
  <si>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</si>
  <si>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</si>
  <si>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</si>
  <si>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</si>
  <si>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</si>
  <si>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</si>
  <si>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</si>
  <si>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</si>
  <si>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</si>
  <si>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</si>
  <si>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</si>
  <si>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</si>
  <si>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</si>
  <si>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</si>
  <si>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</si>
  <si>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</si>
  <si>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</si>
  <si>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</si>
  <si>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</si>
  <si>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</si>
  <si>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</si>
  <si>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</si>
  <si>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</si>
  <si>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</si>
  <si>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</si>
  <si>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</si>
  <si>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</si>
  <si>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</si>
  <si>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</si>
  <si>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</si>
  <si>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</si>
  <si>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</si>
  <si>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</si>
  <si>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</si>
  <si>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</si>
  <si>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</si>
  <si>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</si>
  <si>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</si>
  <si>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</si>
  <si>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</si>
  <si>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</si>
  <si>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</si>
  <si>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</si>
  <si>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</si>
  <si>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</si>
  <si>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</si>
  <si>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</si>
  <si>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</si>
  <si>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</si>
  <si>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</si>
  <si>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</si>
  <si>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</si>
  <si>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</si>
  <si>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</si>
  <si>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</si>
  <si>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</si>
  <si>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</si>
  <si>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</si>
  <si>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</si>
  <si>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</si>
  <si>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</si>
  <si>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</si>
  <si>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</si>
  <si>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</si>
  <si>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</si>
  <si>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</si>
  <si>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</si>
  <si>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</si>
  <si>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</si>
  <si>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</si>
  <si>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</si>
  <si>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</si>
  <si>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</si>
  <si>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</si>
  <si>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</si>
  <si>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</si>
  <si>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</si>
  <si>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</si>
  <si>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</si>
  <si>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</si>
  <si>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</si>
  <si>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</si>
  <si>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</si>
  <si>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</si>
  <si>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</si>
  <si>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</si>
  <si>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</si>
  <si>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</si>
  <si>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</si>
  <si>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</si>
  <si>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</si>
  <si>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</si>
  <si>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</si>
  <si>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</si>
  <si>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</si>
  <si>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</si>
  <si>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</si>
  <si>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</si>
  <si>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</si>
  <si>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</si>
  <si>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</si>
  <si>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</si>
  <si>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</si>
  <si>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</si>
  <si>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</si>
  <si>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</si>
  <si>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</si>
  <si>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</si>
  <si>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</si>
  <si>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</si>
  <si>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</si>
  <si>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</si>
  <si>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</si>
  <si>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</si>
  <si>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</si>
  <si>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</si>
  <si>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</si>
  <si>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</si>
  <si>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</si>
  <si>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</si>
  <si>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</si>
  <si>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</si>
  <si>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</si>
  <si>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</si>
  <si>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</si>
  <si>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</si>
  <si>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</si>
  <si>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</si>
  <si>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</si>
  <si>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</si>
  <si>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</si>
  <si>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</si>
  <si>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</si>
  <si>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</si>
  <si>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</si>
  <si>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</si>
  <si>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</si>
  <si>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</si>
  <si>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</si>
  <si>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</si>
  <si>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</si>
  <si>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</si>
  <si>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</si>
  <si>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</si>
  <si>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</si>
  <si>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</si>
  <si>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</si>
  <si>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</si>
  <si>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</si>
  <si>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</si>
  <si>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</si>
  <si>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</si>
  <si>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</si>
  <si>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</si>
  <si>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</si>
  <si>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</si>
  <si>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</si>
  <si>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</si>
  <si>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</si>
  <si>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</si>
  <si>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</si>
  <si>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</si>
  <si>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</si>
  <si>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</si>
  <si>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</si>
  <si>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</si>
  <si>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</si>
  <si>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</si>
  <si>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</si>
  <si>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</si>
  <si>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</si>
  <si>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</si>
  <si>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</si>
  <si>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</si>
  <si>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</si>
  <si>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</si>
  <si>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</si>
  <si>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</si>
  <si>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</si>
  <si>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</si>
  <si>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</si>
  <si>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</si>
  <si>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</si>
  <si>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</si>
  <si>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</si>
  <si>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</si>
  <si>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</si>
  <si>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</si>
  <si>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</si>
  <si>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</si>
  <si>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</si>
  <si>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</si>
  <si>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</si>
  <si>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</si>
  <si>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</si>
  <si>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</si>
  <si>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</si>
  <si>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</si>
  <si>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</si>
  <si>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</si>
  <si>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</si>
  <si>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</si>
  <si>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</si>
  <si>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</si>
  <si>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</si>
  <si>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</si>
  <si>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</si>
  <si>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</si>
  <si>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</si>
  <si>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</si>
  <si>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</si>
  <si>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</si>
  <si>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</si>
  <si>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</si>
  <si>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</si>
  <si>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</si>
  <si>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</si>
  <si>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</si>
  <si>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</si>
  <si>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</si>
  <si>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</si>
  <si>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</si>
  <si>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</si>
  <si>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</si>
  <si>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</si>
  <si>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</si>
  <si>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</si>
  <si>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</si>
  <si>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</si>
  <si>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</si>
  <si>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</si>
  <si>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</si>
  <si>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</si>
  <si>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</si>
  <si>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</si>
  <si>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</si>
  <si>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</si>
  <si>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</si>
  <si>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</si>
  <si>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</si>
  <si>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</si>
  <si>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</si>
  <si>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</si>
  <si>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</si>
  <si>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</si>
  <si>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</si>
  <si>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</si>
  <si>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</si>
  <si>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</si>
  <si>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</si>
  <si>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</si>
  <si>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</si>
  <si>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</si>
  <si>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</si>
  <si>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</si>
  <si>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</si>
  <si>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</si>
  <si>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</si>
  <si>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</si>
  <si>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</si>
  <si>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</si>
  <si>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</si>
  <si>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</si>
  <si>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</si>
  <si>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</si>
  <si>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</si>
  <si>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</si>
  <si>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</si>
  <si>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</si>
  <si>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</si>
  <si>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</si>
  <si>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</si>
  <si>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</si>
  <si>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</si>
  <si>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</si>
  <si>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</si>
  <si>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</si>
  <si>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</si>
  <si>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</si>
  <si>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</si>
  <si>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</si>
  <si>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</si>
  <si>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</si>
  <si>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</si>
  <si>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</si>
  <si>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</si>
  <si>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</si>
  <si>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</si>
  <si>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</si>
  <si>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</si>
  <si>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</si>
  <si>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</si>
  <si>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</si>
  <si>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</si>
  <si>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</si>
  <si>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</si>
  <si>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</si>
  <si>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</si>
  <si>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</si>
  <si>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</si>
  <si>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</si>
  <si>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</si>
  <si>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</si>
  <si>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</si>
  <si>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</si>
  <si>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</si>
  <si>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</si>
  <si>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</si>
  <si>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</si>
  <si>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</si>
  <si>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</si>
  <si>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</si>
  <si>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</si>
  <si>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</si>
  <si>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</si>
  <si>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</si>
  <si>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</si>
  <si>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</si>
  <si>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</si>
  <si>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</si>
  <si>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</si>
  <si>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</si>
  <si>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</si>
  <si>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</si>
  <si>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</si>
  <si>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</si>
  <si>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</si>
  <si>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</si>
  <si>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</si>
  <si>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</si>
  <si>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</si>
  <si>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</si>
  <si>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</si>
  <si>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</si>
  <si>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</si>
  <si>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</si>
  <si>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</si>
  <si>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</si>
  <si>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</si>
  <si>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</si>
  <si>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</si>
  <si>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</si>
  <si>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</si>
  <si>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</si>
  <si>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</si>
  <si>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</si>
  <si>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</si>
  <si>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</si>
  <si>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</si>
  <si>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</si>
  <si>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</si>
  <si>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</si>
  <si>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</si>
  <si>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</si>
  <si>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</si>
  <si>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</si>
  <si>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</si>
  <si>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</si>
  <si>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</si>
  <si>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</si>
  <si>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</si>
  <si>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</si>
  <si>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</si>
  <si>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</si>
  <si>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</si>
  <si>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</si>
  <si>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</si>
  <si>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</si>
  <si>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</si>
  <si>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</si>
  <si>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</si>
  <si>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</si>
  <si>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</si>
  <si>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</si>
  <si>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</si>
  <si>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</si>
  <si>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</si>
  <si>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</si>
  <si>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</si>
  <si>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</si>
  <si>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</si>
  <si>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</si>
  <si>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</si>
  <si>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</si>
  <si>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</si>
  <si>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</si>
  <si>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</si>
  <si>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</si>
  <si>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</si>
  <si>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</si>
  <si>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</si>
  <si>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</si>
  <si>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</si>
  <si>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</si>
  <si>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</si>
  <si>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</si>
  <si>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</si>
  <si>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</si>
  <si>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</si>
  <si>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</si>
  <si>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</si>
  <si>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</si>
  <si>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</si>
  <si>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</si>
  <si>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</si>
  <si>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</si>
  <si>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</si>
  <si>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</si>
  <si>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</si>
  <si>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</si>
  <si>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</si>
  <si>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</si>
  <si>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</si>
  <si>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</si>
  <si>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</si>
  <si>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</si>
  <si>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</si>
  <si>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</si>
  <si>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</si>
  <si>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</si>
  <si>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</si>
  <si>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</si>
  <si>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</si>
  <si>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</si>
  <si>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</si>
  <si>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</si>
  <si>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</si>
  <si>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</si>
  <si>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</si>
  <si>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</si>
  <si>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</si>
  <si>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</si>
  <si>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</si>
  <si>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</si>
  <si>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</si>
  <si>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</si>
  <si>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</si>
  <si>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</si>
  <si>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</si>
  <si>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</si>
  <si>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</si>
  <si>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</si>
  <si>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</si>
  <si>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</si>
  <si>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</si>
  <si>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</si>
  <si>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</si>
  <si>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</si>
  <si>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</si>
  <si>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</si>
  <si>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</si>
  <si>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</si>
  <si>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</si>
  <si>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</si>
  <si>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</si>
  <si>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</si>
  <si>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</si>
  <si>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</si>
  <si>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</si>
  <si>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</si>
  <si>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</si>
  <si>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</si>
  <si>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</si>
  <si>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</si>
  <si>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</si>
  <si>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</si>
  <si>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</si>
  <si>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</si>
  <si>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</si>
  <si>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</si>
  <si>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</si>
  <si>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</si>
  <si>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</si>
  <si>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</si>
  <si>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</si>
  <si>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</si>
  <si>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</si>
  <si>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</si>
  <si>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</si>
  <si>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</si>
  <si>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</si>
  <si>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</si>
  <si>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</si>
  <si>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</si>
  <si>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</si>
  <si>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</si>
  <si>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</si>
  <si>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</si>
  <si>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</si>
  <si>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</si>
  <si>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</si>
  <si>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</si>
  <si>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</si>
  <si>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</si>
  <si>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</si>
  <si>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</si>
  <si>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</si>
  <si>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</si>
  <si>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</si>
  <si>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</si>
  <si>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</si>
  <si>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</si>
  <si>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</si>
  <si>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</si>
  <si>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</si>
  <si>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</si>
  <si>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</si>
  <si>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</si>
  <si>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</si>
  <si>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</si>
  <si>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</si>
  <si>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</si>
  <si>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</si>
  <si>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</si>
  <si>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</si>
  <si>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</si>
  <si>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</si>
  <si>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</si>
  <si>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</si>
  <si>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</si>
  <si>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</si>
  <si>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</si>
  <si>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</si>
  <si>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</si>
  <si>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</si>
  <si>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</si>
  <si>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</si>
  <si>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</si>
  <si>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</si>
  <si>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</si>
  <si>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</si>
  <si>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</si>
  <si>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</si>
  <si>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</si>
  <si>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</si>
  <si>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</si>
  <si>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</si>
  <si>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</si>
  <si>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</si>
  <si>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</si>
  <si>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</si>
  <si>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</si>
  <si>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</si>
  <si>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</si>
  <si>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</si>
  <si>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</si>
  <si>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</si>
  <si>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</si>
  <si>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</si>
  <si>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</si>
  <si>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</si>
  <si>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</si>
  <si>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</si>
  <si>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</si>
  <si>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</si>
  <si>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</si>
  <si>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</si>
  <si>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</si>
  <si>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</si>
  <si>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</si>
  <si>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</si>
  <si>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</si>
  <si>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</si>
  <si>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</si>
  <si>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</si>
  <si>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</si>
  <si>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</si>
  <si>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</si>
  <si>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</si>
  <si>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</si>
  <si>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</si>
  <si>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</si>
  <si>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</si>
  <si>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</si>
  <si>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</si>
  <si>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</si>
  <si>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</si>
  <si>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</si>
  <si>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</si>
  <si>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</si>
  <si>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</si>
  <si>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</si>
  <si>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</si>
  <si>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</si>
  <si>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</si>
  <si>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</si>
  <si>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</si>
  <si>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</si>
  <si>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</si>
  <si>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</si>
  <si>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</si>
  <si>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</si>
  <si>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</si>
  <si>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</si>
  <si>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</si>
  <si>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</si>
  <si>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</si>
  <si>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</si>
  <si>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</si>
  <si>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</si>
  <si>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</si>
  <si>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</si>
  <si>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</si>
  <si>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</si>
  <si>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</si>
  <si>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</si>
  <si>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</si>
  <si>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</si>
  <si>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</si>
  <si>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</si>
  <si>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</si>
  <si>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</si>
  <si>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</si>
  <si>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</si>
  <si>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</si>
  <si>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</si>
  <si>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</si>
  <si>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</si>
  <si>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</si>
  <si>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</si>
  <si>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</si>
  <si>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</si>
  <si>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</si>
  <si>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</si>
  <si>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</si>
  <si>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</si>
  <si>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</si>
  <si>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</si>
  <si>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</si>
  <si>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</si>
  <si>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</si>
  <si>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</si>
  <si>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</si>
  <si>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</si>
  <si>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</si>
  <si>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</si>
  <si>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</si>
  <si>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</si>
  <si>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</si>
  <si>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</si>
  <si>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</si>
  <si>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</si>
  <si>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</si>
  <si>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</si>
  <si>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</si>
  <si>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</si>
  <si>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</si>
  <si>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</si>
  <si>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</si>
  <si>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</si>
  <si>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</si>
  <si>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</si>
  <si>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</si>
  <si>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</si>
  <si>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</si>
  <si>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</si>
  <si>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</si>
  <si>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</si>
  <si>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</si>
  <si>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</si>
  <si>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</si>
  <si>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</si>
  <si>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</si>
  <si>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</si>
  <si>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</si>
  <si>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</si>
  <si>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</si>
  <si>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</si>
  <si>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</si>
  <si>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</si>
  <si>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</si>
  <si>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</si>
  <si>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</si>
  <si>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</si>
  <si>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</si>
  <si>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</si>
  <si>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</si>
  <si>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</si>
  <si>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</si>
  <si>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</si>
  <si>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</si>
  <si>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</si>
  <si>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</si>
  <si>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</si>
  <si>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</si>
  <si>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</si>
  <si>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</si>
  <si>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</si>
  <si>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</si>
  <si>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</si>
  <si>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</si>
  <si>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</si>
  <si>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</si>
  <si>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</si>
  <si>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</si>
  <si>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</si>
  <si>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</si>
  <si>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</si>
  <si>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</si>
  <si>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</si>
  <si>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</si>
  <si>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</si>
  <si>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</si>
  <si>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</si>
  <si>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</si>
  <si>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</si>
  <si>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</si>
  <si>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</si>
  <si>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</si>
  <si>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</si>
  <si>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</si>
  <si>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</si>
  <si>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</si>
  <si>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</si>
  <si>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</si>
  <si>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</si>
  <si>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</si>
  <si>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</si>
  <si>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</si>
  <si>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</si>
  <si>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</si>
  <si>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</si>
  <si>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</si>
  <si>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</si>
  <si>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</si>
  <si>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</si>
  <si>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</si>
  <si>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</si>
  <si>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</si>
  <si>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</si>
  <si>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</si>
  <si>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</si>
  <si>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</si>
  <si>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</si>
  <si>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</si>
  <si>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</si>
  <si>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</si>
  <si>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</si>
  <si>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</si>
  <si>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</si>
  <si>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</si>
  <si>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</si>
  <si>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</si>
  <si>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</si>
  <si>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</si>
  <si>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</si>
  <si>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</si>
  <si>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</si>
  <si>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</si>
  <si>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</si>
  <si>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</si>
  <si>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</si>
  <si>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</si>
  <si>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</si>
  <si>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</si>
  <si>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</si>
  <si>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</si>
  <si>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</si>
  <si>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</si>
  <si>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</si>
  <si>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</si>
  <si>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</si>
  <si>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</si>
  <si>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</si>
  <si>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</si>
  <si>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</si>
  <si>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</si>
  <si>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</si>
  <si>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</si>
  <si>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</si>
  <si>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</si>
  <si>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</si>
  <si>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</si>
  <si>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</si>
  <si>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</si>
  <si>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</si>
  <si>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</si>
  <si>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</si>
  <si>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</si>
  <si>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</si>
  <si>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</si>
  <si>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</si>
  <si>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</si>
  <si>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</si>
  <si>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</si>
  <si>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</si>
  <si>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</si>
  <si>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</si>
  <si>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</si>
  <si>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</si>
  <si>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</si>
  <si>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</si>
  <si>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</si>
  <si>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</si>
  <si>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</si>
  <si>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</si>
  <si>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</si>
  <si>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</si>
  <si>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</si>
  <si>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</si>
  <si>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</si>
  <si>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</si>
  <si>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</si>
  <si>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</si>
  <si>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</si>
  <si>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</si>
  <si>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</si>
  <si>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</si>
  <si>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</si>
  <si>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</si>
  <si>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</si>
  <si>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</si>
  <si>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</si>
  <si>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</si>
  <si>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</si>
  <si>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</si>
  <si>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</si>
  <si>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</si>
  <si>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</si>
  <si>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</si>
  <si>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</si>
  <si>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</si>
  <si>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</si>
  <si>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</si>
  <si>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</si>
  <si>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</si>
  <si>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</si>
  <si>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</si>
  <si>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</si>
  <si>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</si>
  <si>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</si>
  <si>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</si>
  <si>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</si>
  <si>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</si>
  <si>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</si>
  <si>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</si>
  <si>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</si>
  <si>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</si>
  <si>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</si>
  <si>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</si>
  <si>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</si>
  <si>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</si>
  <si>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</si>
  <si>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</si>
  <si>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</si>
  <si>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</si>
  <si>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</si>
  <si>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</si>
  <si>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</si>
  <si>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</si>
  <si>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</si>
  <si>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</si>
  <si>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</si>
  <si>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</si>
  <si>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</si>
  <si>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</si>
  <si>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</si>
  <si>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</si>
  <si>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</si>
  <si>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</si>
  <si>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</si>
  <si>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</si>
  <si>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</si>
  <si>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</si>
  <si>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</si>
  <si>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</si>
  <si>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</si>
  <si>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</si>
  <si>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</si>
  <si>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</si>
  <si>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</si>
  <si>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</si>
  <si>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</si>
  <si>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</si>
  <si>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</si>
  <si>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</si>
  <si>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</si>
  <si>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</si>
  <si>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</si>
  <si>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</si>
  <si>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</si>
  <si>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</si>
  <si>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</si>
  <si>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</si>
  <si>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</si>
  <si>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</si>
  <si>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</si>
  <si>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</si>
  <si>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</si>
  <si>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</si>
  <si>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</si>
  <si>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</si>
  <si>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</si>
  <si>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</si>
  <si>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</si>
  <si>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</si>
  <si>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</si>
  <si>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</si>
  <si>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</si>
  <si>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</si>
  <si>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</si>
  <si>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</si>
  <si>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</si>
  <si>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</si>
  <si>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</si>
  <si>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</si>
  <si>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</si>
  <si>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</si>
  <si>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</si>
  <si>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</si>
  <si>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</si>
  <si>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</si>
  <si>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</si>
  <si>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</si>
  <si>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</si>
  <si>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</si>
  <si>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</si>
  <si>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</si>
  <si>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</si>
  <si>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</si>
  <si>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</si>
  <si>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</si>
  <si>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</si>
  <si>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</si>
  <si>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</si>
  <si>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</si>
  <si>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</si>
  <si>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</si>
  <si>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</si>
  <si>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</si>
  <si>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</si>
  <si>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</si>
  <si>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</si>
  <si>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</si>
  <si>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</si>
  <si>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</si>
  <si>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</si>
  <si>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</si>
  <si>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</si>
  <si>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</si>
  <si>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</si>
  <si>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</si>
  <si>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</si>
  <si>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</si>
  <si>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</si>
  <si>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</si>
  <si>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</si>
  <si>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</si>
  <si>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</si>
  <si>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</si>
  <si>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</si>
  <si>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</si>
  <si>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</si>
  <si>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</si>
  <si>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</si>
  <si>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</si>
  <si>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</si>
  <si>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</si>
  <si>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</si>
  <si>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</si>
  <si>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</si>
  <si>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</si>
  <si>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</si>
  <si>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</si>
  <si>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</si>
  <si>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</si>
  <si>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</si>
  <si>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</si>
  <si>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</si>
  <si>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</si>
  <si>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</si>
  <si>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</si>
  <si>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</si>
  <si>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</si>
  <si>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</si>
  <si>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</si>
  <si>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</si>
  <si>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</si>
  <si>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</si>
  <si>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</si>
  <si>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</si>
  <si>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</si>
  <si>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</si>
  <si>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</si>
  <si>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</si>
  <si>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</si>
  <si>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</si>
  <si>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</si>
  <si>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</si>
  <si>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</si>
  <si>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</si>
  <si>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</si>
  <si>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</si>
  <si>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</si>
  <si>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</si>
  <si>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</si>
  <si>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</si>
  <si>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</si>
  <si>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</si>
  <si>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</si>
  <si>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</si>
  <si>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</si>
  <si>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</si>
  <si>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</si>
  <si>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</si>
  <si>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</si>
  <si>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</si>
  <si>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</si>
  <si>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</si>
  <si>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</si>
  <si>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</si>
  <si>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</si>
  <si>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</si>
  <si>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</si>
  <si>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</si>
  <si>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</si>
  <si>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</si>
  <si>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</si>
  <si>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</si>
  <si>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</si>
  <si>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</si>
  <si>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</si>
  <si>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</si>
  <si>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</si>
  <si>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</si>
  <si>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</si>
  <si>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</si>
  <si>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</si>
  <si>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</si>
  <si>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</si>
  <si>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</si>
  <si>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</si>
  <si>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</si>
  <si>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</si>
  <si>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</si>
  <si>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</si>
  <si>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</si>
  <si>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</si>
  <si>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</si>
  <si>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</si>
  <si>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</si>
  <si>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</si>
  <si>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</si>
  <si>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</si>
  <si>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</si>
  <si>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</si>
  <si>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</si>
  <si>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</si>
  <si>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</si>
  <si>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</si>
  <si>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</si>
  <si>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</si>
  <si>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</si>
  <si>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</si>
  <si>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</si>
  <si>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</si>
  <si>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</si>
  <si>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</si>
  <si>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</si>
  <si>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</si>
  <si>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</si>
  <si>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</si>
  <si>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</si>
  <si>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</si>
  <si>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</si>
  <si>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</si>
  <si>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</si>
  <si>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</si>
  <si>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</si>
  <si>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</si>
  <si>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</si>
  <si>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</si>
  <si>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</si>
  <si>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</si>
  <si>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</si>
  <si>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</si>
  <si>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</si>
  <si>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</si>
  <si>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</si>
  <si>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</si>
  <si>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</si>
  <si>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</si>
  <si>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</si>
  <si>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</si>
  <si>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</si>
  <si>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</si>
  <si>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</si>
  <si>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</si>
  <si>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</si>
  <si>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</si>
  <si>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</si>
  <si>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</si>
  <si>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</si>
  <si>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</si>
  <si>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</si>
  <si>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</si>
  <si>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</si>
  <si>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</si>
  <si>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</si>
  <si>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</si>
  <si>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</si>
  <si>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</si>
  <si>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</si>
  <si>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</si>
  <si>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</si>
  <si>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</si>
  <si>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</si>
  <si>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</si>
  <si>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</si>
  <si>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</si>
  <si>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</si>
  <si>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</si>
  <si>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</si>
  <si>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</si>
  <si>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</si>
  <si>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</si>
  <si>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</si>
  <si>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</si>
  <si>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</si>
  <si>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</si>
  <si>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</si>
  <si>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</si>
  <si>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</si>
  <si>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</si>
  <si>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</si>
  <si>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</si>
  <si>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</si>
  <si>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</si>
  <si>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</si>
  <si>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</si>
  <si>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</si>
  <si>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</si>
  <si>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</si>
  <si>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</si>
  <si>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</si>
  <si>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</si>
  <si>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</si>
  <si>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</si>
  <si>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</si>
  <si>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</si>
  <si>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</si>
  <si>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</si>
  <si>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</si>
  <si>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</si>
  <si>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</si>
  <si>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</si>
  <si>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</si>
  <si>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</si>
  <si>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</si>
  <si>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</si>
  <si>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</si>
  <si>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</si>
  <si>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</si>
  <si>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</si>
  <si>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</si>
  <si>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</si>
  <si>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</si>
  <si>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</si>
  <si>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</si>
  <si>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</si>
  <si>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</si>
  <si>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</si>
  <si>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</si>
  <si>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</si>
  <si>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</si>
  <si>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</si>
  <si>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</si>
  <si>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</si>
  <si>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</si>
  <si>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</si>
  <si>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</si>
  <si>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</si>
  <si>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</si>
  <si>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</si>
  <si>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</si>
  <si>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</si>
  <si>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</si>
  <si>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</si>
  <si>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</si>
  <si>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</si>
  <si>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</si>
  <si>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</si>
  <si>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</si>
  <si>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</si>
  <si>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</si>
  <si>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</si>
  <si>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</si>
  <si>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</si>
  <si>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</si>
  <si>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</si>
  <si>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</si>
  <si>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</si>
  <si>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</si>
  <si>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</si>
  <si>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</si>
  <si>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</si>
  <si>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</si>
  <si>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</si>
  <si>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</si>
  <si>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</si>
  <si>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</si>
  <si>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</si>
  <si>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</si>
  <si>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</si>
  <si>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</si>
  <si>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</si>
  <si>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</si>
  <si>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</si>
  <si>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</si>
  <si>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</si>
  <si>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</si>
  <si>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</si>
  <si>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</si>
  <si>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</si>
  <si>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</si>
  <si>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</si>
  <si>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</si>
  <si>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</si>
  <si>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</si>
  <si>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</si>
  <si>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</si>
  <si>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</si>
  <si>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</si>
  <si>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</si>
  <si>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</si>
  <si>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</si>
  <si>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</si>
  <si>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</si>
  <si>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</si>
  <si>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</si>
  <si>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</si>
  <si>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</si>
  <si>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</si>
  <si>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</si>
  <si>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</si>
  <si>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</si>
  <si>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</si>
  <si>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</si>
  <si>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</si>
  <si>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</si>
  <si>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</si>
  <si>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</si>
  <si>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</si>
  <si>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</si>
  <si>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</si>
  <si>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</si>
  <si>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</si>
  <si>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</si>
  <si>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</si>
  <si>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</si>
  <si>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</si>
  <si>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</si>
  <si>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</si>
  <si>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</si>
  <si>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</si>
  <si>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</si>
  <si>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</si>
  <si>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</si>
  <si>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</si>
  <si>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</si>
  <si>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</si>
  <si>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</si>
  <si>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</si>
  <si>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</si>
  <si>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</si>
  <si>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</si>
  <si>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</si>
  <si>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</si>
  <si>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</si>
  <si>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</si>
  <si>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</si>
  <si>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</si>
  <si>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</si>
  <si>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</si>
  <si>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</si>
  <si>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</si>
  <si>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</si>
  <si>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</si>
  <si>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</si>
  <si>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</si>
  <si>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</si>
  <si>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</si>
  <si>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</si>
  <si>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</si>
  <si>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</si>
  <si>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</si>
  <si>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</si>
  <si>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</si>
  <si>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</si>
  <si>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</si>
  <si>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</si>
  <si>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</si>
  <si>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</si>
  <si>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</si>
  <si>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</si>
  <si>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</si>
  <si>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</si>
  <si>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</si>
  <si>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</si>
  <si>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</si>
  <si>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</si>
  <si>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</si>
  <si>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</si>
  <si>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</si>
  <si>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</si>
  <si>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</si>
  <si>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</si>
  <si>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</si>
  <si>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</si>
  <si>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</si>
  <si>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</si>
  <si>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</si>
  <si>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</si>
  <si>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</si>
  <si>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</si>
  <si>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</si>
  <si>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</si>
  <si>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</si>
  <si>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</si>
  <si>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</si>
  <si>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</si>
  <si>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</si>
  <si>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</si>
  <si>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</si>
  <si>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</si>
  <si>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</si>
  <si>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</si>
  <si>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</si>
  <si>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</si>
  <si>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</si>
  <si>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</si>
  <si>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</si>
  <si>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</si>
  <si>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</si>
  <si>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</si>
  <si>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</si>
  <si>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</si>
  <si>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</si>
  <si>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</si>
  <si>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</si>
  <si>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</si>
  <si>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</si>
  <si>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</si>
  <si>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</si>
  <si>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</si>
  <si>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</si>
  <si>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</si>
  <si>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</si>
  <si>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</si>
  <si>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</si>
  <si>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</si>
  <si>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</si>
  <si>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</si>
  <si>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</si>
  <si>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</si>
  <si>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</si>
  <si>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</si>
  <si>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</si>
  <si>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</si>
  <si>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</si>
  <si>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</si>
  <si>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</si>
  <si>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</si>
  <si>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</si>
  <si>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</si>
  <si>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</si>
  <si>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</si>
  <si>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</si>
  <si>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</si>
  <si>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</si>
  <si>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</si>
  <si>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</si>
  <si>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</si>
  <si>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</si>
  <si>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</si>
  <si>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</si>
  <si>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</si>
  <si>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</si>
  <si>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</si>
  <si>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</si>
  <si>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</si>
  <si>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</si>
  <si>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</si>
  <si>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</si>
  <si>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</si>
  <si>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</si>
  <si>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</si>
  <si>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</si>
  <si>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</si>
  <si>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</si>
  <si>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</si>
  <si>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</si>
  <si>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</si>
  <si>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</si>
  <si>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</si>
  <si>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</si>
  <si>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</si>
  <si>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</si>
  <si>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</si>
  <si>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</si>
  <si>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</si>
  <si>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</si>
  <si>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</si>
  <si>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</si>
  <si>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</si>
  <si>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</si>
  <si>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</si>
  <si>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</si>
  <si>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</si>
  <si>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</si>
  <si>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</si>
  <si>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</si>
  <si>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</si>
  <si>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</si>
  <si>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</si>
  <si>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</si>
  <si>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</si>
  <si>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</si>
  <si>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</si>
  <si>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</si>
  <si>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</si>
  <si>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</si>
  <si>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</si>
  <si>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</si>
  <si>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</si>
  <si>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</si>
  <si>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</si>
  <si>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</si>
  <si>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</si>
  <si>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</si>
  <si>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</si>
  <si>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</si>
  <si>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</si>
  <si>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</si>
  <si>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</si>
  <si>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</si>
  <si>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</si>
  <si>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</si>
  <si>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</si>
  <si>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</si>
  <si>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</si>
  <si>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</si>
  <si>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</si>
  <si>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</si>
  <si>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</si>
  <si>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</si>
  <si>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</si>
  <si>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</si>
  <si>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</si>
  <si>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</si>
  <si>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</si>
  <si>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</si>
  <si>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</si>
  <si>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</si>
  <si>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</si>
  <si>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</si>
  <si>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</si>
  <si>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</si>
  <si>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</si>
  <si>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</si>
  <si>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</si>
  <si>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</si>
  <si>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</si>
  <si>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</si>
  <si>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</si>
  <si>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</si>
  <si>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</si>
  <si>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</si>
  <si>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</si>
  <si>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</si>
  <si>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</si>
  <si>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</si>
  <si>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</si>
  <si>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</si>
  <si>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</si>
  <si>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</si>
  <si>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</si>
  <si>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</si>
  <si>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</si>
  <si>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</si>
  <si>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</si>
  <si>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</si>
  <si>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</si>
  <si>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</si>
  <si>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</si>
  <si>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</si>
  <si>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</si>
  <si>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</si>
  <si>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</si>
  <si>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</si>
  <si>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</si>
  <si>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</si>
  <si>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</si>
  <si>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</si>
  <si>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</si>
  <si>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</si>
  <si>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</si>
  <si>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</si>
  <si>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</si>
  <si>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</si>
  <si>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</si>
  <si>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</si>
  <si>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</si>
  <si>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</si>
  <si>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</si>
  <si>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</si>
  <si>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</si>
  <si>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</si>
  <si>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</si>
  <si>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</si>
  <si>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</si>
  <si>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</si>
  <si>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</si>
  <si>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</si>
  <si>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</si>
  <si>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</si>
  <si>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</si>
  <si>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</si>
  <si>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</si>
  <si>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</si>
  <si>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</si>
  <si>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</si>
  <si>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</si>
  <si>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</si>
  <si>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</si>
  <si>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</si>
  <si>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</si>
  <si>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</si>
  <si>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</si>
  <si>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</si>
  <si>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</si>
  <si>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</si>
  <si>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</si>
  <si>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</si>
  <si>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</si>
  <si>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</si>
  <si>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</si>
  <si>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</si>
  <si>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</si>
  <si>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</si>
  <si>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</si>
  <si>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</si>
  <si>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</si>
  <si>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</si>
  <si>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</si>
  <si>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</si>
  <si>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</si>
  <si>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</si>
  <si>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</si>
  <si>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</si>
  <si>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</si>
  <si>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</si>
  <si>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</si>
  <si>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</si>
  <si>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</si>
  <si>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</si>
  <si>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</si>
  <si>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</si>
  <si>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</si>
  <si>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</si>
  <si>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</si>
  <si>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</si>
  <si>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</si>
  <si>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</si>
  <si>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</si>
  <si>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</si>
  <si>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</si>
  <si>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</si>
  <si>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</si>
  <si>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</si>
  <si>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</si>
  <si>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</si>
  <si>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</si>
  <si>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</si>
  <si>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</si>
  <si>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</si>
  <si>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</si>
  <si>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</si>
  <si>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</si>
  <si>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</si>
  <si>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</si>
  <si>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</si>
  <si>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</si>
  <si>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</si>
  <si>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</si>
  <si>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</si>
  <si>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</si>
  <si>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</si>
  <si>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</si>
  <si>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</si>
  <si>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</si>
  <si>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</si>
  <si>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</si>
  <si>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</si>
  <si>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</si>
  <si>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</si>
  <si>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</si>
  <si>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</si>
  <si>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</si>
  <si>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</si>
  <si>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</si>
  <si>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</si>
  <si>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</si>
  <si>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</si>
  <si>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</si>
  <si>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</si>
  <si>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</si>
  <si>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</si>
  <si>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</si>
  <si>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</si>
  <si>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</si>
  <si>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</si>
  <si>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</si>
  <si>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</si>
  <si>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</si>
  <si>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</si>
  <si>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</si>
  <si>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</si>
  <si>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</si>
  <si>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</si>
  <si>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</si>
  <si>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</si>
  <si>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</si>
  <si>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</si>
  <si>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</si>
  <si>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</si>
  <si>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</si>
  <si>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</si>
  <si>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</si>
  <si>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</si>
  <si>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</si>
  <si>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</si>
  <si>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</si>
  <si>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</si>
  <si>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</si>
  <si>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</si>
  <si>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</si>
  <si>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</si>
  <si>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</si>
  <si>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</si>
  <si>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</si>
  <si>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</si>
  <si>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</si>
  <si>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</si>
  <si>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</si>
  <si>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</si>
  <si>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</si>
  <si>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</si>
  <si>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</si>
  <si>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</si>
  <si>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</si>
  <si>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</si>
  <si>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</si>
  <si>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</si>
  <si>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</si>
  <si>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</si>
  <si>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</si>
  <si>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</si>
  <si>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</si>
  <si>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</si>
  <si>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</si>
  <si>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</si>
  <si>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</si>
  <si>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</si>
  <si>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</si>
  <si>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</si>
  <si>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</si>
  <si>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</si>
  <si>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</si>
  <si>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</si>
  <si>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</si>
  <si>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</si>
  <si>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</si>
  <si>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</si>
  <si>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</si>
  <si>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</si>
  <si>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</si>
  <si>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</si>
  <si>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</si>
  <si>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</si>
  <si>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</si>
  <si>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</si>
  <si>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</si>
  <si>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</si>
  <si>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</si>
  <si>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</si>
  <si>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</si>
  <si>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</si>
  <si>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</si>
  <si>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</si>
  <si>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</si>
  <si>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</si>
  <si>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</si>
  <si>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</si>
  <si>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</si>
  <si>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</si>
  <si>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</si>
  <si>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</si>
  <si>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</si>
  <si>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</si>
  <si>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</si>
  <si>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</si>
  <si>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</si>
  <si>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</si>
  <si>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</si>
  <si>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</si>
  <si>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</si>
  <si>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</si>
  <si>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</si>
  <si>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</si>
  <si>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</si>
  <si>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</si>
  <si>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</si>
  <si>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</si>
  <si>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</si>
  <si>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</si>
  <si>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</si>
  <si>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</si>
  <si>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</si>
  <si>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</si>
  <si>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</si>
  <si>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</si>
  <si>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</si>
  <si>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</si>
  <si>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</si>
  <si>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</si>
  <si>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</si>
  <si>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</si>
  <si>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</si>
  <si>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</si>
  <si>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</si>
  <si>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</si>
  <si>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</si>
  <si>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</si>
  <si>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</si>
  <si>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</si>
  <si>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</si>
  <si>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</si>
  <si>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</si>
  <si>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</si>
  <si>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</si>
  <si>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</si>
  <si>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</si>
  <si>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</si>
  <si>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</si>
  <si>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</si>
  <si>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</si>
  <si>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</si>
  <si>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</si>
  <si>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</si>
  <si>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</si>
  <si>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</si>
  <si>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</si>
  <si>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</si>
  <si>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</si>
  <si>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</si>
  <si>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</si>
  <si>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</si>
  <si>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</si>
  <si>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</si>
  <si>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</si>
  <si>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</si>
  <si>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</si>
  <si>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</si>
  <si>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</si>
  <si>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</si>
  <si>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</si>
  <si>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</si>
  <si>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</si>
  <si>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</si>
  <si>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</si>
  <si>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</si>
  <si>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</si>
  <si>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</si>
  <si>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</si>
  <si>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</si>
  <si>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</si>
  <si>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</si>
  <si>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</si>
  <si>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</si>
  <si>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</si>
  <si>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</si>
  <si>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</si>
  <si>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</si>
  <si>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</si>
  <si>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</si>
  <si>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</si>
  <si>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</si>
  <si>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</si>
  <si>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</si>
  <si>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</si>
  <si>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</si>
  <si>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</si>
  <si>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</si>
  <si>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</si>
  <si>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</si>
  <si>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</si>
  <si>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</si>
  <si>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</si>
  <si>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</si>
  <si>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</si>
  <si>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</si>
  <si>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</si>
  <si>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</si>
  <si>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</si>
  <si>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</si>
  <si>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</si>
  <si>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</si>
  <si>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</si>
  <si>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</si>
  <si>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</si>
  <si>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</si>
  <si>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</si>
  <si>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</si>
  <si>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</si>
  <si>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</si>
  <si>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</si>
  <si>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</si>
  <si>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</si>
  <si>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</si>
  <si>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</si>
  <si>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</si>
  <si>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</si>
  <si>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</si>
  <si>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</si>
  <si>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</si>
  <si>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</si>
  <si>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</si>
  <si>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</si>
  <si>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</si>
  <si>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</si>
  <si>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</si>
  <si>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</si>
  <si>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</si>
  <si>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</si>
  <si>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</si>
  <si>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</si>
  <si>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</si>
  <si>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</si>
  <si>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</si>
  <si>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</si>
  <si>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</si>
  <si>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</si>
  <si>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</si>
  <si>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</si>
  <si>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</si>
  <si>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</si>
  <si>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</si>
  <si>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</si>
  <si>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</si>
  <si>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</si>
  <si>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</si>
  <si>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</si>
  <si>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</si>
  <si>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</si>
  <si>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</si>
  <si>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</si>
  <si>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</si>
  <si>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</si>
  <si>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</si>
  <si>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</si>
  <si>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</si>
  <si>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</si>
  <si>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</si>
  <si>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</si>
  <si>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</si>
  <si>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</si>
  <si>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</si>
  <si>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</si>
  <si>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</si>
  <si>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</si>
  <si>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</si>
  <si>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</si>
  <si>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</si>
  <si>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</si>
  <si>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</si>
  <si>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</si>
  <si>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</si>
  <si>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</si>
  <si>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</si>
  <si>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</si>
  <si>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</si>
  <si>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</si>
  <si>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</si>
  <si>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</si>
  <si>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</si>
  <si>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</si>
  <si>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</si>
  <si>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</si>
  <si>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</si>
  <si>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</si>
  <si>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</si>
  <si>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</si>
  <si>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</si>
  <si>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</si>
  <si>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</si>
  <si>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</si>
  <si>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</si>
  <si>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</si>
  <si>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</si>
  <si>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</si>
  <si>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</si>
  <si>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</si>
  <si>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</si>
  <si>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</si>
  <si>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</si>
  <si>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</si>
  <si>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</si>
  <si>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</si>
  <si>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</si>
  <si>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</si>
  <si>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</si>
  <si>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</si>
  <si>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</si>
  <si>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</si>
  <si>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</si>
  <si>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</si>
  <si>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</si>
  <si>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</si>
  <si>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</si>
  <si>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</si>
  <si>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</si>
  <si>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</si>
  <si>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</si>
  <si>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</si>
  <si>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</si>
  <si>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</si>
  <si>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</si>
  <si>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</si>
  <si>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</si>
  <si>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</si>
  <si>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</si>
  <si>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</si>
  <si>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</si>
  <si>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</si>
  <si>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</si>
  <si>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</si>
  <si>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</si>
  <si>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</si>
  <si>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</si>
  <si>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</si>
  <si>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</si>
  <si>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</si>
  <si>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</si>
  <si>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</si>
  <si>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</si>
  <si>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</si>
  <si>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</si>
  <si>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</si>
  <si>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</si>
  <si>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</si>
  <si>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</si>
  <si>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</si>
  <si>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</si>
  <si>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</si>
  <si>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</si>
  <si>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</si>
  <si>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</si>
  <si>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</si>
  <si>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</si>
  <si>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</si>
  <si>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</si>
  <si>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</si>
  <si>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</si>
  <si>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</si>
  <si>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</si>
  <si>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</si>
  <si>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</si>
  <si>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</si>
  <si>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</si>
  <si>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</si>
  <si>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</si>
  <si>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</si>
  <si>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</si>
  <si>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</si>
  <si>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</si>
  <si>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</si>
  <si>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</si>
  <si>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</si>
  <si>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</si>
  <si>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</si>
  <si>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</si>
  <si>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</si>
  <si>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</si>
  <si>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</si>
  <si>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</si>
  <si>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</si>
  <si>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</si>
  <si>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</si>
  <si>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</si>
  <si>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</si>
  <si>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</si>
  <si>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</si>
  <si>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</si>
  <si>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</si>
  <si>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</si>
  <si>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</si>
  <si>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</si>
  <si>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</si>
  <si>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</si>
  <si>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</si>
  <si>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</si>
  <si>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</si>
  <si>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</si>
  <si>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</si>
  <si>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</si>
  <si>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</si>
  <si>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</si>
  <si>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</si>
  <si>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</si>
  <si>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</si>
  <si>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</si>
  <si>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</si>
  <si>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</si>
  <si>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</si>
  <si>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</si>
  <si>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</si>
  <si>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</si>
  <si>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</si>
  <si>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</si>
  <si>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</si>
  <si>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</si>
  <si>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</si>
  <si>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</si>
  <si>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</si>
  <si>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</si>
  <si>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</si>
  <si>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</si>
  <si>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</si>
  <si>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</si>
  <si>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</si>
  <si>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</si>
  <si>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</si>
  <si>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</si>
  <si>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</si>
  <si>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</si>
  <si>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</si>
  <si>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</si>
  <si>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</si>
  <si>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</si>
  <si>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</si>
  <si>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</si>
  <si>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</si>
  <si>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</si>
  <si>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</si>
  <si>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</si>
  <si>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</si>
  <si>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</si>
  <si>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</si>
  <si>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</si>
  <si>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</si>
  <si>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</si>
  <si>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</si>
  <si>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</si>
  <si>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</si>
  <si>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</si>
  <si>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</si>
  <si>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</si>
  <si>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</si>
  <si>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</si>
  <si>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</si>
  <si>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</si>
  <si>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</si>
  <si>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</si>
  <si>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</si>
  <si>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</si>
  <si>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</si>
  <si>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</si>
  <si>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</si>
  <si>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</si>
  <si>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</si>
  <si>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</si>
  <si>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</si>
  <si>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</si>
  <si>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</si>
  <si>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</si>
  <si>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</si>
  <si>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</si>
  <si>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</si>
  <si>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</si>
  <si>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</si>
  <si>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</si>
  <si>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</si>
  <si>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</si>
  <si>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</si>
  <si>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</si>
  <si>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</si>
  <si>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</si>
  <si>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</si>
  <si>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</si>
  <si>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</si>
  <si>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</si>
  <si>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</si>
  <si>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</si>
  <si>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</si>
  <si>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</si>
  <si>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</si>
  <si>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</si>
  <si>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</si>
  <si>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</si>
  <si>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</si>
  <si>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</si>
  <si>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</si>
  <si>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</si>
  <si>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</si>
  <si>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</si>
  <si>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</si>
  <si>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</si>
  <si>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</si>
  <si>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</si>
  <si>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</si>
  <si>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</si>
  <si>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</si>
  <si>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</si>
  <si>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</si>
  <si>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</si>
  <si>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</si>
  <si>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</si>
  <si>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</si>
  <si>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</si>
  <si>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</si>
  <si>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</si>
  <si>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</si>
  <si>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</si>
  <si>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</si>
  <si>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</si>
  <si>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</si>
  <si>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</si>
  <si>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</si>
  <si>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</si>
  <si>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</si>
  <si>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</si>
  <si>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</si>
  <si>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</si>
  <si>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</si>
  <si>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</si>
  <si>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</si>
  <si>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</si>
  <si>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</si>
  <si>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</si>
  <si>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</si>
  <si>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</si>
  <si>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</si>
  <si>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</si>
  <si>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</si>
  <si>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</si>
  <si>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</si>
  <si>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</si>
  <si>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</si>
  <si>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</si>
  <si>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</si>
  <si>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</si>
  <si>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</si>
  <si>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</si>
  <si>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</si>
  <si>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</si>
  <si>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</si>
  <si>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</si>
  <si>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</si>
  <si>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</si>
  <si>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</si>
  <si>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</si>
  <si>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</si>
  <si>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</si>
  <si>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</si>
  <si>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</si>
  <si>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</si>
  <si>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</si>
  <si>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</si>
  <si>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</si>
  <si>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</si>
  <si>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</si>
  <si>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</si>
  <si>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</si>
  <si>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</si>
  <si>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</si>
  <si>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</si>
  <si>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</si>
  <si>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</si>
  <si>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</si>
  <si>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</si>
  <si>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</si>
  <si>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</si>
  <si>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</si>
  <si>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</si>
  <si>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</si>
  <si>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</si>
  <si>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</si>
  <si>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</si>
  <si>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</si>
  <si>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</si>
  <si>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</si>
  <si>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</si>
  <si>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</si>
  <si>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</si>
  <si>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</si>
  <si>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</si>
  <si>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</si>
  <si>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</si>
  <si>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</si>
  <si>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</si>
  <si>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</si>
  <si>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</si>
  <si>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</si>
  <si>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</si>
  <si>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</si>
  <si>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</si>
  <si>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</si>
  <si>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</si>
  <si>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</si>
  <si>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</si>
  <si>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</si>
  <si>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</si>
  <si>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</si>
  <si>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</si>
  <si>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</si>
  <si>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</si>
  <si>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</si>
  <si>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</si>
  <si>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</si>
  <si>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</si>
  <si>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</si>
  <si>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</si>
  <si>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</si>
  <si>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</si>
  <si>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</si>
  <si>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</si>
  <si>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</si>
  <si>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</si>
  <si>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</si>
  <si>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</si>
  <si>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</si>
  <si>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</si>
  <si>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</si>
  <si>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</si>
  <si>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</si>
  <si>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</si>
  <si>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</si>
  <si>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</si>
  <si>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</si>
  <si>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</si>
  <si>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</si>
  <si>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</si>
  <si>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</si>
  <si>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</si>
  <si>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</si>
  <si>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</si>
  <si>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</si>
  <si>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</si>
  <si>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</si>
  <si>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</si>
  <si>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</si>
  <si>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</si>
  <si>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</si>
  <si>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</si>
  <si>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</si>
  <si>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</si>
  <si>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</si>
  <si>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</si>
  <si>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</si>
  <si>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</si>
  <si>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</si>
  <si>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</si>
  <si>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</si>
  <si>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</si>
  <si>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</si>
  <si>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</si>
  <si>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</si>
  <si>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</si>
  <si>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</si>
  <si>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</si>
  <si>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</si>
  <si>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</si>
  <si>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</si>
  <si>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</si>
  <si>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</si>
  <si>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</si>
  <si>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</si>
  <si>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</si>
  <si>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</si>
  <si>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</si>
  <si>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</si>
  <si>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</si>
  <si>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</si>
  <si>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</si>
  <si>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</si>
  <si>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</si>
  <si>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</si>
  <si>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</si>
  <si>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</si>
  <si>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</si>
  <si>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</si>
  <si>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</si>
  <si>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</si>
  <si>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</si>
  <si>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</si>
  <si>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</si>
  <si>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</si>
  <si>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</si>
  <si>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</si>
  <si>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</si>
  <si>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</si>
  <si>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</si>
  <si>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</si>
  <si>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</si>
  <si>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</si>
  <si>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</si>
  <si>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</si>
  <si>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</si>
  <si>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</si>
  <si>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</si>
  <si>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</si>
  <si>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</si>
  <si>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</si>
  <si>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</si>
  <si>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</si>
  <si>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</si>
  <si>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</si>
  <si>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</si>
  <si>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</si>
  <si>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</si>
  <si>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</si>
  <si>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</si>
  <si>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</si>
  <si>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</si>
  <si>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</si>
  <si>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</si>
  <si>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</si>
  <si>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</si>
  <si>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</si>
  <si>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</si>
  <si>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</si>
  <si>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</si>
  <si>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</si>
  <si>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</si>
  <si>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</si>
  <si>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</si>
  <si>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</si>
  <si>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</si>
  <si>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</si>
  <si>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</si>
  <si>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</si>
  <si>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</si>
  <si>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</si>
  <si>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</si>
  <si>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</si>
  <si>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</si>
  <si>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</si>
  <si>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</si>
  <si>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</si>
  <si>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</si>
  <si>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</si>
  <si>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</si>
  <si>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</si>
  <si>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</si>
  <si>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</si>
  <si>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</si>
  <si>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</si>
  <si>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</si>
  <si>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</si>
  <si>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</si>
  <si>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</si>
  <si>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</si>
  <si>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</si>
  <si>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</si>
  <si>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</si>
  <si>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</si>
  <si>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</si>
  <si>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</si>
  <si>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</si>
  <si>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</si>
  <si>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</si>
  <si>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</si>
  <si>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</si>
  <si>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</si>
  <si>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</si>
  <si>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</si>
  <si>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</si>
  <si>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</si>
  <si>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</si>
  <si>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</si>
  <si>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</si>
  <si>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</si>
  <si>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</si>
  <si>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</si>
  <si>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</si>
  <si>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</si>
  <si>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</si>
  <si>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</si>
  <si>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</si>
  <si>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</si>
  <si>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</si>
  <si>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</si>
  <si>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</si>
  <si>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</si>
  <si>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</si>
  <si>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</si>
  <si>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</si>
  <si>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</si>
  <si>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</si>
  <si>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</si>
  <si>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</si>
  <si>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</si>
  <si>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</si>
  <si>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</si>
  <si>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</si>
  <si>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</si>
  <si>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</si>
  <si>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</si>
  <si>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</si>
  <si>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</si>
  <si>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</si>
  <si>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</si>
  <si>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</si>
  <si>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</si>
  <si>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</si>
  <si>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</si>
  <si>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</si>
  <si>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</si>
  <si>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</si>
  <si>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</si>
  <si>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</si>
  <si>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</si>
  <si>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</si>
  <si>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</si>
  <si>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</si>
  <si>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</si>
  <si>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</si>
  <si>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</si>
  <si>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</si>
  <si>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</si>
  <si>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</si>
  <si>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</si>
  <si>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</si>
  <si>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</si>
  <si>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</si>
  <si>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</si>
  <si>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</si>
  <si>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</si>
  <si>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</si>
  <si>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</si>
  <si>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</si>
  <si>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</si>
  <si>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</si>
  <si>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</si>
  <si>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</si>
  <si>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</si>
  <si>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</si>
  <si>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</si>
  <si>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</si>
  <si>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</si>
  <si>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</si>
  <si>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</si>
  <si>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</si>
  <si>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</si>
  <si>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</si>
  <si>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</si>
  <si>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</si>
  <si>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</si>
  <si>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</si>
  <si>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</si>
  <si>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</si>
  <si>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</si>
  <si>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</si>
  <si>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</si>
  <si>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</si>
  <si>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</si>
  <si>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</si>
  <si>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</si>
  <si>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</si>
  <si>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</si>
  <si>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</si>
  <si>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</si>
  <si>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</si>
  <si>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</si>
  <si>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</si>
  <si>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</si>
  <si>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</si>
  <si>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</si>
  <si>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</si>
  <si>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</si>
  <si>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</si>
  <si>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</si>
  <si>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</si>
  <si>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</si>
  <si>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</si>
  <si>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</si>
  <si>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</si>
  <si>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</si>
  <si>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</si>
  <si>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</si>
  <si>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</si>
  <si>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</si>
  <si>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</si>
  <si>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</si>
  <si>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</si>
  <si>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</si>
  <si>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</si>
  <si>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</si>
  <si>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</si>
  <si>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</si>
  <si>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</si>
  <si>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</si>
  <si>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</si>
  <si>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</si>
  <si>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</si>
  <si>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</si>
  <si>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</si>
  <si>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</si>
  <si>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</si>
  <si>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</si>
  <si>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</si>
  <si>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</si>
  <si>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</si>
  <si>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</si>
  <si>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</si>
  <si>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</si>
  <si>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</si>
  <si>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</si>
  <si>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</si>
  <si>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</si>
  <si>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</si>
  <si>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</si>
  <si>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</si>
  <si>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</si>
  <si>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</si>
  <si>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</si>
  <si>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</si>
  <si>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</si>
  <si>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</si>
  <si>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</si>
  <si>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</si>
  <si>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</si>
  <si>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</si>
  <si>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</si>
  <si>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</si>
  <si>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</si>
  <si>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</si>
  <si>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</si>
  <si>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</si>
  <si>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</si>
  <si>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</si>
  <si>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</si>
  <si>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</si>
  <si>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</si>
  <si>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</si>
  <si>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</si>
  <si>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</si>
  <si>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</si>
  <si>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</si>
  <si>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</si>
  <si>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</si>
  <si>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</si>
  <si>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</si>
  <si>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</si>
  <si>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</si>
  <si>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</si>
  <si>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</si>
  <si>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</si>
  <si>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</si>
  <si>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</si>
  <si>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</si>
  <si>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</si>
  <si>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</si>
  <si>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</si>
  <si>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</si>
  <si>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</si>
  <si>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</si>
  <si>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</si>
  <si>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</si>
  <si>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</si>
  <si>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</si>
  <si>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</si>
  <si>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</si>
  <si>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</si>
  <si>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</si>
  <si>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</si>
  <si>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</si>
  <si>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</si>
  <si>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</si>
  <si>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</si>
  <si>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</si>
  <si>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</si>
  <si>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</si>
  <si>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</si>
  <si>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</si>
  <si>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</si>
  <si>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</si>
  <si>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</si>
  <si>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</si>
  <si>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</si>
  <si>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</si>
  <si>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</si>
  <si>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</si>
  <si>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</si>
  <si>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</si>
  <si>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</si>
  <si>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</si>
  <si>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</si>
  <si>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</si>
  <si>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</si>
  <si>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</si>
  <si>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</si>
  <si>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</si>
  <si>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</si>
  <si>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</si>
  <si>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</si>
  <si>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</si>
  <si>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</si>
  <si>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</si>
  <si>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</si>
  <si>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</si>
  <si>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</si>
  <si>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</si>
  <si>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</si>
  <si>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</si>
  <si>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</si>
  <si>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</si>
  <si>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</si>
  <si>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</si>
  <si>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</si>
  <si>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</si>
  <si>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</si>
  <si>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</si>
  <si>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</si>
  <si>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</si>
  <si>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</si>
  <si>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</si>
  <si>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</si>
  <si>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</si>
  <si>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</si>
  <si>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</si>
  <si>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</si>
  <si>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</si>
  <si>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</si>
  <si>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</si>
  <si>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</si>
  <si>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</si>
  <si>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</si>
  <si>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</si>
  <si>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</si>
  <si>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</si>
  <si>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</si>
  <si>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</si>
  <si>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</si>
  <si>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</si>
  <si>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</si>
  <si>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</si>
  <si>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</si>
  <si>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</si>
  <si>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</si>
  <si>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</si>
  <si>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</si>
  <si>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</si>
  <si>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</si>
  <si>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</si>
  <si>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</si>
  <si>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</si>
  <si>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</si>
  <si>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</si>
  <si>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</si>
  <si>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</si>
  <si>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</si>
  <si>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</si>
  <si>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</si>
  <si>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</si>
  <si>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</si>
  <si>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</si>
  <si>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</si>
  <si>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</si>
  <si>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</si>
  <si>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</si>
  <si>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</si>
  <si>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</si>
  <si>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</si>
  <si>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</si>
  <si>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</si>
  <si>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</si>
  <si>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</si>
  <si>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</si>
  <si>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</si>
  <si>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</si>
  <si>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</si>
  <si>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</si>
  <si>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</si>
  <si>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</si>
  <si>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</si>
  <si>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</si>
  <si>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</si>
  <si>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</si>
  <si>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</si>
  <si>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</si>
  <si>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</si>
  <si>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</si>
  <si>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</si>
  <si>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</si>
  <si>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</si>
  <si>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</si>
  <si>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</si>
  <si>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</si>
  <si>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</si>
  <si>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</si>
  <si>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</si>
  <si>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</si>
  <si>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</si>
  <si>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</si>
  <si>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</si>
  <si>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</si>
  <si>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</si>
  <si>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</si>
  <si>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</si>
  <si>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</si>
  <si>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</si>
  <si>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</si>
  <si>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</si>
  <si>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</si>
  <si>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</si>
  <si>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</si>
  <si>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</si>
  <si>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</si>
  <si>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</si>
  <si>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</si>
  <si>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</si>
  <si>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</si>
  <si>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</si>
  <si>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</si>
  <si>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</si>
  <si>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</si>
  <si>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</si>
  <si>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</si>
  <si>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</si>
  <si>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</si>
  <si>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</si>
  <si>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</si>
  <si>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</si>
  <si>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</si>
  <si>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</si>
  <si>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</si>
  <si>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</si>
  <si>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</si>
  <si>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</si>
  <si>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</si>
  <si>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</si>
  <si>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</si>
  <si>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</si>
  <si>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</si>
  <si>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</si>
  <si>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</si>
  <si>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</si>
  <si>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</si>
  <si>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</si>
  <si>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</si>
  <si>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</si>
  <si>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</si>
  <si>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</si>
  <si>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</si>
  <si>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</si>
  <si>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</si>
  <si>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</si>
  <si>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</si>
  <si>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</si>
  <si>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</si>
  <si>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</si>
  <si>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</si>
  <si>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</si>
  <si>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</si>
  <si>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</si>
  <si>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</si>
  <si>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</si>
  <si>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</si>
  <si>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</si>
  <si>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</si>
  <si>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</si>
  <si>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</si>
  <si>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</si>
  <si>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</si>
  <si>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</si>
  <si>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</si>
  <si>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</si>
  <si>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</si>
  <si>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</si>
  <si>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</si>
  <si>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</si>
  <si>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</si>
  <si>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</si>
  <si>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</si>
  <si>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</si>
  <si>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</si>
  <si>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</si>
  <si>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</si>
  <si>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</si>
  <si>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</si>
  <si>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</si>
  <si>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</si>
  <si>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</si>
  <si>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</si>
  <si>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</si>
  <si>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</si>
  <si>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</si>
  <si>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</si>
  <si>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</si>
  <si>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</si>
  <si>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</si>
  <si>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</si>
  <si>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</si>
  <si>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</si>
  <si>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</si>
  <si>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</si>
  <si>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</si>
  <si>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</si>
  <si>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</si>
  <si>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</si>
  <si>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</si>
  <si>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</si>
  <si>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</si>
  <si>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</si>
  <si>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</si>
  <si>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</si>
  <si>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</si>
  <si>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</si>
  <si>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</si>
  <si>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</si>
  <si>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</si>
  <si>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</si>
  <si>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</si>
  <si>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</si>
  <si>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</si>
  <si>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</si>
  <si>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</si>
  <si>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</si>
  <si>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</si>
  <si>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</si>
  <si>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</si>
  <si>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</si>
  <si>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</si>
  <si>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</si>
  <si>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</si>
  <si>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</si>
  <si>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</si>
  <si>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</si>
  <si>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</si>
  <si>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</si>
  <si>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</si>
  <si>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</si>
  <si>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</si>
  <si>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</si>
  <si>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</si>
  <si>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</si>
  <si>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</si>
  <si>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</si>
  <si>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</si>
  <si>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</si>
  <si>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</si>
  <si>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</si>
  <si>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</si>
  <si>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</si>
  <si>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</si>
  <si>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</si>
  <si>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</si>
  <si>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</si>
  <si>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</si>
  <si>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</si>
  <si>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</si>
  <si>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</si>
  <si>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</si>
  <si>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</si>
  <si>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</si>
  <si>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</si>
  <si>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</si>
  <si>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</si>
  <si>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</si>
  <si>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</si>
  <si>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</si>
  <si>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</si>
  <si>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</si>
  <si>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</si>
  <si>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</si>
  <si>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</si>
  <si>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</si>
  <si>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</si>
  <si>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</si>
  <si>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</si>
  <si>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</si>
  <si>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</si>
  <si>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</si>
  <si>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</si>
  <si>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</si>
  <si>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</si>
  <si>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</si>
  <si>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</si>
  <si>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</si>
  <si>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</si>
  <si>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</si>
  <si>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</si>
  <si>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</si>
  <si>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</si>
  <si>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</si>
  <si>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</si>
  <si>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</si>
  <si>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</si>
  <si>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</si>
  <si>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</si>
  <si>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</si>
  <si>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</si>
  <si>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</si>
  <si>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</si>
  <si>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</si>
  <si>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</si>
  <si>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</si>
  <si>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</si>
  <si>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</si>
  <si>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</si>
  <si>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</si>
  <si>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</si>
  <si>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</si>
  <si>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</si>
  <si>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</si>
  <si>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</si>
  <si>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</si>
  <si>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</si>
  <si>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</si>
  <si>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</si>
  <si>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</si>
  <si>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</si>
  <si>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</si>
  <si>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</si>
  <si>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</si>
  <si>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</si>
  <si>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</si>
  <si>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</si>
  <si>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</si>
  <si>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</si>
  <si>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</si>
  <si>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</si>
  <si>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</si>
  <si>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</si>
  <si>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</si>
  <si>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</si>
  <si>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</si>
  <si>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</si>
  <si>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</si>
  <si>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</si>
  <si>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</si>
  <si>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</si>
  <si>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</si>
  <si>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</si>
  <si>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</si>
  <si>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</si>
  <si>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</si>
  <si>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</si>
  <si>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</si>
  <si>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</si>
  <si>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</si>
  <si>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</si>
  <si>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</si>
  <si>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</si>
  <si>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</si>
  <si>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</si>
  <si>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</si>
  <si>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</si>
  <si>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</si>
  <si>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</si>
  <si>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</si>
  <si>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</si>
  <si>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</si>
  <si>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</si>
  <si>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</si>
  <si>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</si>
  <si>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</si>
  <si>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</si>
  <si>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</si>
  <si>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</si>
  <si>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</si>
  <si>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</si>
  <si>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</si>
  <si>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</si>
  <si>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</si>
  <si>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</si>
  <si>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</si>
  <si>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</si>
  <si>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</si>
  <si>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</si>
  <si>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</si>
  <si>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</si>
  <si>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</si>
  <si>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</si>
  <si>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</si>
  <si>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</si>
  <si>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</si>
  <si>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</si>
  <si>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</si>
  <si>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</si>
  <si>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</si>
  <si>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</si>
  <si>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</si>
  <si>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</si>
  <si>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</si>
  <si>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</si>
  <si>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</si>
  <si>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</si>
  <si>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</si>
  <si>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</si>
  <si>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</si>
  <si>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</si>
  <si>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</si>
  <si>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</si>
  <si>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</si>
  <si>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</si>
  <si>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</si>
  <si>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</si>
  <si>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</si>
  <si>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</si>
  <si>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</si>
  <si>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</si>
  <si>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</si>
  <si>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</si>
  <si>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</si>
  <si>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</si>
  <si>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</si>
  <si>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</si>
  <si>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</si>
  <si>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</si>
  <si>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</si>
  <si>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</si>
  <si>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</si>
  <si>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</si>
  <si>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</si>
  <si>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</si>
  <si>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</si>
  <si>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</si>
  <si>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</si>
  <si>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</si>
  <si>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</si>
  <si>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</si>
  <si>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</si>
  <si>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</si>
  <si>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</si>
  <si>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</si>
  <si>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</si>
  <si>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</si>
  <si>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</si>
  <si>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</si>
  <si>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</si>
  <si>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</si>
  <si>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</si>
  <si>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</si>
  <si>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</si>
  <si>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</si>
  <si>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</si>
  <si>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</si>
  <si>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</si>
  <si>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</si>
  <si>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</si>
  <si>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</si>
  <si>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</si>
  <si>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</si>
  <si>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</si>
  <si>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</si>
  <si>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</si>
  <si>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</si>
  <si>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</si>
  <si>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</si>
  <si>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</si>
  <si>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</si>
  <si>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</si>
  <si>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</si>
  <si>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</si>
  <si>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</si>
  <si>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</si>
  <si>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</si>
  <si>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</si>
  <si>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</si>
  <si>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</si>
  <si>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</si>
  <si>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</si>
  <si>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</si>
  <si>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</si>
  <si>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</si>
  <si>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</si>
  <si>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</si>
  <si>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</si>
  <si>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</si>
  <si>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</si>
  <si>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</si>
  <si>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</si>
  <si>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</si>
  <si>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</si>
  <si>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</si>
  <si>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</si>
  <si>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</si>
  <si>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</si>
  <si>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</si>
  <si>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</si>
  <si>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</si>
  <si>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</si>
  <si>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</si>
  <si>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</si>
  <si>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</si>
  <si>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</si>
  <si>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</si>
  <si>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</si>
  <si>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</si>
  <si>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</si>
  <si>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</si>
  <si>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</si>
  <si>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</si>
  <si>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</si>
  <si>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</si>
  <si>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</si>
  <si>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</si>
  <si>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</si>
  <si>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</si>
  <si>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</si>
  <si>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</si>
  <si>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</si>
  <si>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</si>
  <si>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</si>
  <si>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</si>
  <si>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</si>
  <si>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</si>
  <si>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</si>
  <si>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</si>
  <si>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</si>
  <si>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</si>
  <si>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</si>
  <si>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</si>
  <si>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</si>
  <si>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</si>
  <si>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</si>
  <si>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</si>
  <si>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</si>
  <si>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</si>
  <si>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</si>
  <si>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</si>
  <si>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</si>
  <si>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</si>
  <si>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</si>
  <si>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</si>
  <si>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</si>
  <si>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</si>
  <si>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</si>
  <si>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</si>
  <si>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</si>
  <si>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</si>
  <si>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</si>
  <si>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</si>
  <si>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</si>
  <si>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</si>
  <si>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</si>
  <si>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</si>
  <si>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</si>
  <si>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</si>
  <si>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</si>
  <si>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</si>
  <si>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</si>
  <si>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</si>
  <si>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</si>
  <si>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</si>
  <si>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</si>
  <si>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</si>
  <si>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</si>
  <si>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</si>
  <si>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</si>
  <si>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</si>
  <si>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</si>
  <si>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</si>
  <si>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</si>
  <si>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</si>
  <si>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</si>
  <si>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</si>
  <si>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</si>
  <si>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</si>
  <si>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</si>
  <si>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</si>
  <si>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</si>
  <si>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</si>
  <si>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</si>
  <si>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</si>
  <si>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</si>
  <si>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</si>
  <si>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</si>
  <si>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</si>
  <si>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</si>
  <si>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</si>
  <si>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</si>
  <si>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</si>
  <si>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</si>
  <si>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</si>
  <si>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</si>
  <si>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</si>
  <si>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</si>
  <si>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</si>
  <si>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</si>
  <si>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</si>
  <si>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</si>
  <si>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</si>
  <si>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</si>
  <si>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</si>
  <si>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</si>
  <si>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</si>
  <si>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</si>
  <si>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</si>
  <si>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</si>
  <si>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</si>
  <si>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</si>
  <si>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</si>
  <si>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</si>
  <si>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</si>
  <si>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</si>
  <si>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</si>
  <si>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</si>
  <si>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</si>
  <si>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</si>
  <si>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</si>
  <si>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</si>
  <si>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</si>
  <si>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</si>
  <si>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</si>
  <si>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</si>
  <si>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</si>
  <si>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</si>
  <si>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</si>
  <si>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</si>
  <si>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</si>
  <si>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</si>
  <si>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</si>
  <si>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</si>
  <si>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</si>
  <si>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</si>
  <si>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</si>
  <si>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</si>
  <si>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</si>
  <si>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</si>
  <si>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</si>
  <si>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</si>
  <si>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</si>
  <si>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</si>
  <si>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</si>
  <si>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</si>
  <si>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</si>
  <si>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</si>
  <si>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</si>
  <si>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</si>
  <si>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</si>
  <si>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</si>
  <si>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</si>
  <si>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</si>
  <si>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</si>
  <si>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</si>
  <si>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</si>
  <si>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</si>
  <si>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</si>
  <si>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</si>
  <si>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</si>
  <si>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</si>
  <si>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</si>
  <si>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</si>
  <si>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</si>
  <si>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</si>
  <si>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</si>
  <si>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</si>
  <si>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</si>
  <si>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</si>
  <si>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</si>
  <si>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</si>
  <si>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</si>
  <si>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</si>
  <si>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</si>
  <si>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</si>
  <si>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</si>
  <si>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</si>
  <si>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</si>
  <si>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</si>
  <si>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</si>
  <si>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</si>
  <si>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</si>
  <si>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</si>
  <si>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</si>
  <si>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</si>
  <si>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</si>
  <si>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</si>
  <si>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</si>
  <si>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</si>
  <si>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</si>
  <si>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</si>
  <si>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</si>
  <si>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</si>
  <si>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</si>
  <si>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</si>
  <si>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</si>
  <si>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</si>
  <si>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</si>
  <si>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</si>
  <si>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</si>
  <si>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</si>
  <si>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</si>
  <si>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</si>
  <si>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</si>
  <si>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</si>
  <si>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</si>
  <si>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</si>
  <si>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</si>
  <si>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</si>
  <si>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</si>
  <si>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</si>
  <si>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</si>
  <si>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</si>
  <si>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</si>
  <si>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</si>
  <si>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</si>
  <si>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</si>
  <si>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</si>
  <si>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</si>
  <si>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</si>
  <si>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</si>
  <si>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</si>
  <si>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</si>
  <si>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</si>
  <si>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</si>
  <si>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</si>
  <si>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</si>
  <si>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</si>
  <si>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</si>
  <si>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</si>
  <si>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</si>
  <si>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</si>
  <si>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</si>
  <si>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</si>
  <si>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</si>
  <si>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</si>
  <si>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</si>
  <si>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</si>
  <si>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</si>
  <si>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</si>
  <si>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</si>
  <si>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</si>
  <si>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</si>
  <si>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</si>
  <si>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</si>
  <si>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</si>
  <si>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</si>
  <si>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</si>
  <si>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</si>
  <si>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</si>
  <si>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</si>
  <si>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</si>
  <si>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</si>
  <si>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</si>
  <si>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</si>
  <si>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</si>
  <si>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</si>
  <si>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</si>
  <si>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</si>
  <si>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</si>
  <si>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</si>
  <si>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</si>
  <si>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</si>
  <si>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</si>
  <si>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</si>
  <si>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</si>
  <si>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</si>
  <si>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</si>
  <si>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</si>
  <si>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</si>
  <si>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</si>
  <si>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</si>
  <si>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</si>
  <si>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</si>
  <si>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</si>
  <si>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</si>
  <si>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</si>
  <si>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</si>
  <si>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</si>
  <si>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</si>
  <si>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</si>
  <si>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</si>
  <si>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</si>
  <si>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</si>
  <si>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</si>
  <si>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</si>
  <si>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</si>
  <si>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</si>
  <si>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</si>
  <si>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</si>
  <si>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</si>
  <si>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</si>
  <si>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</si>
  <si>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</si>
  <si>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</si>
  <si>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</si>
  <si>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</si>
  <si>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</si>
  <si>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</si>
  <si>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</si>
  <si>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</si>
  <si>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</si>
  <si>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</si>
  <si>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</si>
  <si>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</si>
  <si>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</si>
  <si>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</si>
  <si>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</si>
  <si>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</si>
  <si>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</si>
  <si>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</si>
  <si>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</si>
  <si>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</si>
  <si>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</si>
  <si>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</si>
  <si>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</si>
  <si>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</si>
  <si>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</si>
  <si>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</si>
  <si>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</si>
  <si>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</si>
  <si>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</si>
  <si>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</si>
  <si>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</si>
  <si>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</si>
  <si>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</si>
  <si>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</si>
  <si>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</si>
  <si>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</si>
  <si>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</si>
  <si>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</si>
  <si>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</si>
  <si>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</si>
  <si>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</si>
  <si>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</si>
  <si>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</si>
  <si>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</si>
  <si>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</si>
  <si>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</si>
  <si>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</si>
  <si>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</si>
  <si>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</si>
  <si>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</si>
  <si>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</si>
  <si>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</si>
  <si>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</si>
  <si>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</si>
  <si>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</si>
  <si>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</si>
  <si>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</si>
  <si>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</si>
  <si>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</si>
  <si>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</si>
  <si>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</si>
  <si>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</si>
  <si>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</si>
  <si>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</si>
  <si>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</si>
  <si>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</si>
  <si>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</si>
  <si>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</si>
  <si>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</si>
  <si>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</si>
  <si>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</si>
  <si>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</si>
  <si>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</si>
  <si>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</si>
  <si>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</si>
  <si>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</si>
  <si>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</si>
  <si>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</si>
  <si>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</si>
  <si>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</si>
  <si>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</si>
  <si>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</si>
  <si>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</si>
  <si>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</si>
  <si>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</si>
  <si>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</si>
  <si>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</si>
  <si>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</si>
  <si>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</si>
  <si>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</si>
  <si>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</si>
  <si>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</si>
  <si>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</si>
  <si>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</si>
  <si>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</si>
  <si>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</si>
  <si>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</si>
  <si>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</si>
  <si>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</si>
  <si>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</si>
  <si>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</si>
  <si>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</si>
  <si>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</si>
  <si>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</si>
  <si>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</si>
  <si>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</si>
  <si>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</si>
  <si>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</si>
  <si>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</si>
  <si>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</si>
  <si>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</si>
  <si>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</si>
  <si>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</si>
  <si>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</si>
  <si>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</si>
  <si>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</si>
  <si>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</si>
  <si>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</si>
  <si>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</si>
  <si>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</si>
  <si>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</si>
  <si>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</si>
  <si>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</si>
  <si>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</si>
  <si>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</si>
  <si>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</si>
  <si>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</si>
  <si>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</si>
  <si>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</si>
  <si>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</si>
  <si>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</si>
  <si>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</si>
  <si>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</si>
  <si>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</si>
  <si>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</si>
  <si>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</si>
  <si>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</si>
  <si>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</si>
  <si>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</si>
  <si>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</si>
  <si>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</si>
  <si>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</si>
  <si>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</si>
  <si>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</si>
  <si>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</si>
  <si>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</si>
  <si>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</si>
  <si>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</si>
  <si>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</si>
  <si>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</si>
  <si>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</si>
  <si>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</si>
  <si>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</si>
  <si>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</si>
  <si>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</si>
  <si>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</si>
  <si>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</si>
  <si>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</si>
  <si>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</si>
  <si>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</si>
  <si>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</si>
  <si>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</si>
  <si>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</si>
  <si>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</si>
  <si>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</si>
  <si>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</si>
  <si>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</si>
  <si>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</si>
  <si>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</si>
  <si>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</si>
  <si>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</si>
  <si>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</si>
  <si>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</si>
  <si>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</si>
  <si>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</si>
  <si>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</si>
  <si>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</si>
  <si>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</si>
  <si>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</si>
  <si>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</si>
  <si>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</si>
  <si>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</si>
  <si>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</si>
  <si>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</si>
  <si>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</si>
  <si>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</si>
  <si>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</si>
  <si>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</si>
  <si>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</si>
  <si>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</si>
  <si>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</si>
  <si>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</si>
  <si>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</si>
  <si>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</si>
  <si>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</si>
  <si>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</si>
  <si>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</si>
  <si>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</si>
  <si>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</si>
  <si>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</si>
  <si>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</si>
  <si>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</si>
  <si>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</si>
  <si>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</si>
  <si>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</si>
  <si>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</si>
  <si>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</si>
  <si>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</si>
  <si>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</si>
  <si>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</si>
  <si>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</si>
  <si>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</si>
  <si>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</si>
  <si>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</si>
  <si>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</si>
  <si>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</si>
  <si>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</si>
  <si>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</si>
  <si>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</si>
  <si>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</si>
  <si>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</si>
  <si>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</si>
  <si>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</si>
  <si>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</si>
  <si>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</si>
  <si>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</si>
  <si>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</si>
  <si>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</si>
  <si>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</si>
  <si>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</si>
  <si>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</si>
  <si>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</si>
  <si>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</si>
  <si>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</si>
  <si>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</si>
  <si>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</si>
  <si>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</si>
  <si>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</si>
  <si>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</si>
  <si>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</si>
  <si>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</si>
  <si>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</si>
  <si>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</si>
  <si>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</si>
  <si>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</si>
  <si>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</si>
  <si>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</si>
  <si>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</si>
  <si>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</si>
  <si>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</si>
  <si>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</si>
  <si>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</si>
  <si>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</si>
  <si>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</si>
  <si>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</si>
  <si>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</si>
  <si>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</si>
  <si>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</si>
  <si>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</si>
  <si>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</si>
  <si>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</si>
  <si>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</si>
  <si>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</si>
  <si>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</si>
  <si>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</si>
  <si>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</si>
  <si>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</si>
  <si>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</si>
  <si>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</si>
  <si>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</si>
  <si>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</si>
  <si>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</si>
  <si>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</si>
  <si>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</si>
  <si>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</si>
  <si>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</si>
  <si>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</si>
  <si>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</si>
  <si>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</si>
  <si>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</si>
  <si>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</si>
  <si>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</si>
  <si>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</si>
  <si>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</si>
  <si>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</si>
  <si>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</si>
  <si>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</si>
  <si>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</si>
  <si>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</si>
  <si>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</si>
  <si>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</si>
  <si>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</si>
  <si>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</si>
  <si>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</si>
  <si>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</si>
  <si>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</si>
  <si>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</si>
  <si>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</si>
  <si>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</si>
  <si>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</si>
  <si>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</si>
  <si>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</si>
  <si>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</si>
  <si>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</si>
  <si>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</si>
  <si>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</si>
  <si>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</si>
  <si>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</si>
  <si>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</si>
  <si>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</si>
  <si>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</si>
  <si>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</si>
  <si>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</si>
  <si>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</si>
  <si>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</si>
  <si>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</si>
  <si>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</si>
  <si>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</si>
  <si>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</si>
  <si>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</si>
  <si>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</si>
  <si>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</si>
  <si>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</si>
  <si>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</si>
  <si>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</si>
  <si>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</si>
  <si>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</si>
  <si>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</si>
  <si>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</si>
  <si>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</si>
  <si>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</si>
  <si>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</si>
  <si>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</si>
  <si>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</si>
  <si>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</si>
  <si>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</si>
  <si>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</si>
  <si>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</si>
  <si>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</si>
  <si>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</si>
  <si>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</si>
  <si>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</si>
  <si>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</si>
  <si>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</si>
  <si>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</si>
  <si>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</si>
  <si>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</si>
  <si>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</si>
  <si>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</si>
  <si>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</si>
  <si>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</si>
  <si>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</si>
  <si>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</si>
  <si>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</si>
  <si>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</si>
  <si>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</si>
  <si>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</si>
  <si>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</si>
  <si>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</si>
  <si>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</si>
  <si>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</si>
  <si>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</si>
  <si>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</si>
  <si>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</si>
  <si>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</si>
  <si>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</si>
  <si>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</si>
  <si>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</si>
  <si>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</si>
  <si>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</si>
  <si>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</si>
  <si>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</si>
  <si>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</si>
  <si>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</si>
  <si>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</si>
  <si>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</si>
  <si>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</si>
  <si>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</si>
  <si>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</si>
  <si>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</si>
  <si>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</si>
  <si>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</si>
  <si>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</si>
  <si>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</si>
  <si>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</si>
  <si>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</si>
  <si>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</si>
  <si>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</si>
  <si>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</si>
  <si>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</si>
  <si>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</si>
  <si>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</si>
  <si>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</si>
  <si>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</si>
  <si>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</si>
  <si>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</si>
  <si>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</si>
  <si>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</si>
  <si>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</si>
  <si>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</si>
  <si>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</si>
  <si>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</si>
  <si>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</si>
  <si>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</si>
  <si>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</si>
  <si>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</si>
  <si>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</si>
  <si>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</si>
  <si>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</si>
  <si>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</si>
  <si>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</si>
  <si>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</si>
  <si>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</si>
  <si>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</si>
  <si>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</si>
  <si>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</si>
  <si>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</si>
  <si>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</si>
  <si>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</si>
  <si>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</si>
  <si>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</si>
  <si>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</si>
  <si>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</si>
  <si>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</si>
  <si>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</si>
  <si>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</si>
  <si>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</si>
  <si>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</si>
  <si>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</si>
  <si>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</si>
  <si>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</si>
  <si>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</si>
  <si>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</si>
  <si>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</si>
  <si>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</si>
  <si>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</si>
  <si>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</si>
  <si>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</si>
  <si>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</si>
  <si>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</si>
  <si>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</si>
  <si>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</si>
  <si>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</si>
  <si>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</si>
  <si>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</si>
  <si>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</si>
  <si>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</si>
  <si>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</si>
  <si>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</si>
  <si>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</si>
  <si>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</si>
  <si>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</si>
  <si>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</si>
  <si>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</si>
  <si>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</si>
  <si>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</si>
  <si>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</si>
  <si>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</si>
  <si>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</si>
  <si>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</si>
  <si>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</si>
  <si>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</si>
  <si>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</si>
  <si>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</si>
  <si>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</si>
  <si>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</si>
  <si>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</si>
  <si>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</si>
  <si>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</si>
  <si>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</si>
  <si>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</si>
  <si>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</si>
  <si>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</si>
  <si>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</si>
  <si>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</si>
  <si>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</si>
  <si>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</si>
  <si>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</si>
  <si>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</si>
  <si>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</si>
  <si>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</si>
  <si>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</si>
  <si>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</si>
  <si>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</si>
  <si>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</si>
  <si>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</si>
  <si>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</si>
  <si>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</si>
  <si>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</si>
  <si>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</si>
  <si>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</si>
  <si>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</si>
  <si>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</si>
  <si>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</si>
  <si>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</si>
  <si>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</si>
  <si>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</si>
  <si>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</si>
  <si>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</si>
  <si>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</si>
  <si>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</si>
  <si>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</si>
  <si>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</si>
  <si>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</si>
  <si>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</si>
  <si>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</si>
  <si>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</si>
  <si>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</si>
  <si>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</si>
  <si>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</si>
  <si>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</si>
  <si>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</si>
  <si>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</si>
  <si>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</si>
  <si>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</si>
  <si>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</si>
  <si>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</si>
  <si>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</si>
  <si>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</si>
  <si>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</si>
  <si>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</si>
  <si>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</si>
  <si>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</si>
  <si>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</si>
  <si>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</si>
  <si>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</si>
  <si>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</si>
  <si>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</si>
  <si>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</si>
  <si>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</si>
  <si>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</si>
  <si>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</si>
  <si>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</si>
  <si>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</si>
  <si>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</si>
  <si>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</si>
  <si>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</si>
  <si>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</si>
  <si>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</si>
  <si>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</si>
  <si>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</si>
  <si>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</si>
  <si>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</si>
  <si>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</si>
  <si>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</si>
  <si>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</si>
  <si>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</si>
  <si>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</si>
  <si>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</si>
  <si>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</si>
  <si>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</si>
  <si>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</si>
  <si>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</si>
  <si>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</si>
  <si>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</si>
  <si>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</si>
  <si>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</si>
  <si>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</si>
  <si>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</si>
  <si>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</si>
  <si>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</si>
  <si>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</si>
  <si>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</si>
  <si>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</si>
  <si>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</si>
  <si>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</si>
  <si>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</si>
  <si>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</si>
  <si>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</si>
  <si>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</si>
  <si>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</si>
  <si>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</si>
  <si>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</si>
  <si>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</si>
  <si>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</si>
  <si>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</si>
  <si>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</si>
  <si>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</si>
  <si>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</si>
  <si>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</si>
  <si>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</si>
  <si>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</si>
  <si>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</si>
  <si>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</si>
  <si>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</si>
  <si>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</si>
  <si>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</si>
  <si>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</si>
  <si>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</si>
  <si>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</si>
  <si>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</si>
  <si>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</si>
  <si>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</si>
  <si>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</si>
  <si>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</si>
  <si>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</si>
  <si>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</si>
  <si>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</si>
  <si>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</si>
  <si>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</si>
  <si>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</si>
  <si>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</si>
  <si>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</si>
  <si>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</si>
  <si>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</si>
  <si>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</si>
  <si>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</si>
  <si>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</si>
  <si>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</si>
  <si>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</si>
  <si>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</si>
  <si>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</si>
  <si>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</si>
  <si>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</si>
  <si>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</si>
  <si>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</si>
  <si>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</si>
  <si>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</si>
  <si>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</si>
  <si>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</si>
  <si>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</si>
  <si>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</si>
  <si>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</si>
  <si>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</si>
  <si>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</si>
  <si>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</si>
  <si>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</si>
  <si>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</si>
  <si>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</si>
  <si>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</si>
  <si>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</si>
  <si>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</si>
  <si>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</si>
  <si>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</si>
  <si>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</si>
  <si>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</si>
  <si>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</si>
  <si>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</si>
  <si>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</si>
  <si>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</si>
  <si>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</si>
  <si>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</si>
  <si>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</si>
  <si>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</si>
  <si>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</si>
  <si>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</si>
  <si>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</si>
  <si>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</si>
  <si>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</si>
  <si>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</si>
  <si>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</si>
  <si>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</si>
  <si>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</si>
  <si>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</si>
  <si>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</si>
  <si>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</si>
  <si>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</si>
  <si>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</si>
  <si>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</si>
  <si>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</si>
  <si>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</si>
  <si>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</si>
  <si>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</si>
  <si>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</si>
  <si>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</si>
  <si>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</si>
  <si>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</si>
  <si>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</si>
  <si>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</si>
  <si>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</si>
  <si>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</si>
  <si>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</si>
  <si>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</si>
  <si>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</si>
  <si>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</si>
  <si>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</si>
  <si>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</si>
  <si>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</si>
  <si>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</si>
  <si>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</si>
  <si>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</si>
  <si>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</si>
  <si>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</si>
  <si>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</si>
  <si>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</si>
  <si>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</si>
  <si>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</si>
  <si>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</si>
  <si>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</si>
  <si>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</si>
  <si>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</si>
  <si>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</si>
  <si>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</si>
  <si>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</si>
  <si>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</si>
  <si>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</si>
  <si>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</si>
  <si>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</si>
  <si>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</si>
  <si>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</si>
  <si>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</si>
  <si>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</si>
  <si>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</si>
  <si>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</si>
  <si>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</si>
  <si>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</si>
  <si>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</si>
  <si>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</si>
  <si>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</si>
  <si>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</si>
  <si>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</si>
  <si>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</si>
  <si>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</si>
  <si>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</si>
  <si>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</si>
  <si>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</si>
  <si>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</si>
  <si>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</si>
  <si>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</si>
  <si>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</si>
  <si>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</si>
  <si>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</si>
  <si>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</si>
  <si>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</si>
  <si>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</si>
  <si>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</si>
  <si>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</si>
  <si>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</si>
  <si>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</si>
  <si>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</si>
  <si>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</si>
  <si>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</si>
  <si>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</si>
  <si>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</si>
  <si>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</si>
  <si>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</si>
  <si>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</si>
  <si>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</si>
  <si>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</si>
  <si>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</si>
  <si>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</si>
  <si>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</si>
  <si>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</si>
  <si>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</si>
  <si>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</si>
  <si>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</si>
  <si>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</si>
  <si>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</si>
  <si>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</si>
  <si>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</si>
  <si>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</si>
  <si>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</si>
  <si>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</si>
  <si>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</si>
  <si>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</si>
  <si>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</si>
  <si>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</si>
  <si>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</si>
  <si>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</si>
  <si>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</si>
  <si>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</si>
  <si>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</si>
  <si>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</si>
  <si>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</si>
  <si>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</si>
  <si>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</si>
  <si>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</si>
  <si>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</si>
  <si>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</si>
  <si>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</si>
  <si>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</si>
  <si>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</si>
  <si>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</si>
  <si>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</si>
  <si>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</si>
  <si>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</si>
  <si>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</si>
  <si>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</si>
  <si>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</si>
  <si>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</si>
  <si>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</si>
  <si>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</si>
  <si>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</si>
  <si>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</si>
  <si>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</si>
  <si>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</si>
  <si>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</si>
  <si>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</si>
  <si>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</si>
  <si>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</si>
  <si>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</si>
  <si>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</si>
  <si>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</si>
  <si>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</si>
  <si>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</si>
  <si>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</si>
  <si>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</si>
  <si>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</si>
  <si>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</si>
  <si>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</si>
  <si>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</si>
  <si>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</si>
  <si>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</si>
  <si>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</si>
  <si>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</si>
  <si>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</si>
  <si>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</si>
  <si>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</si>
  <si>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</si>
  <si>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</si>
  <si>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</si>
  <si>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</si>
  <si>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</si>
  <si>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</si>
  <si>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</si>
  <si>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</si>
  <si>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</si>
  <si>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</si>
  <si>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</si>
  <si>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</si>
  <si>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</si>
  <si>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</si>
  <si>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</si>
  <si>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</si>
  <si>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</si>
  <si>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</si>
  <si>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</si>
  <si>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</si>
  <si>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</si>
  <si>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</si>
  <si>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</si>
  <si>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</si>
  <si>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</si>
  <si>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</si>
  <si>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</si>
  <si>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</si>
  <si>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</si>
  <si>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</si>
  <si>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</si>
  <si>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</si>
  <si>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</si>
  <si>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</si>
  <si>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</si>
  <si>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</si>
  <si>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</si>
  <si>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</si>
  <si>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</si>
  <si>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</si>
  <si>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</si>
  <si>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</si>
  <si>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</si>
  <si>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</si>
  <si>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</si>
  <si>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</si>
  <si>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</si>
  <si>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</si>
  <si>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</si>
  <si>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</si>
  <si>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</si>
  <si>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</si>
  <si>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</si>
  <si>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</si>
  <si>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</si>
  <si>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</si>
  <si>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</si>
  <si>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</si>
  <si>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</si>
  <si>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</si>
  <si>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</si>
  <si>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</si>
  <si>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</si>
  <si>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</si>
  <si>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</si>
  <si>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</si>
  <si>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</si>
  <si>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</si>
  <si>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</si>
  <si>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</si>
  <si>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</si>
  <si>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</si>
  <si>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</si>
  <si>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</si>
  <si>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</si>
  <si>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</si>
  <si>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</si>
  <si>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</si>
  <si>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</si>
  <si>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</si>
  <si>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</si>
  <si>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</si>
  <si>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</si>
  <si>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</si>
  <si>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</si>
  <si>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</si>
  <si>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</si>
  <si>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</si>
  <si>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</si>
  <si>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</si>
  <si>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</si>
  <si>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</si>
  <si>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</si>
  <si>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</si>
  <si>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</si>
  <si>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</si>
  <si>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</si>
  <si>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</si>
  <si>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</si>
  <si>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</si>
  <si>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</si>
  <si>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</si>
  <si>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</si>
  <si>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</si>
  <si>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</si>
  <si>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</si>
  <si>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</si>
  <si>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</si>
  <si>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</si>
  <si>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</si>
  <si>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</si>
  <si>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</si>
  <si>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</si>
  <si>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</si>
  <si>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</si>
  <si>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</si>
  <si>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</si>
  <si>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</si>
  <si>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</si>
  <si>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</si>
  <si>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</si>
  <si>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</si>
  <si>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</si>
  <si>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</si>
  <si>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</si>
  <si>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</si>
  <si>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</si>
  <si>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</si>
  <si>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</si>
  <si>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</si>
  <si>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</si>
  <si>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</si>
  <si>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</si>
  <si>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</si>
  <si>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</si>
  <si>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</si>
  <si>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</si>
  <si>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</si>
  <si>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</si>
  <si>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</si>
  <si>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</si>
  <si>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</si>
  <si>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</si>
  <si>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</si>
  <si>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</si>
  <si>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</si>
  <si>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</si>
  <si>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</si>
  <si>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</si>
  <si>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</si>
  <si>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</si>
  <si>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</si>
  <si>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</si>
  <si>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</si>
  <si>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</si>
  <si>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</si>
  <si>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</si>
  <si>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</si>
  <si>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</si>
  <si>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</si>
  <si>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</si>
  <si>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</si>
  <si>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</si>
  <si>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</si>
  <si>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</si>
  <si>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</si>
  <si>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</si>
  <si>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</si>
  <si>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</si>
  <si>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</si>
  <si>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</si>
  <si>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</si>
  <si>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</si>
  <si>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</si>
  <si>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</si>
  <si>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</si>
  <si>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</si>
  <si>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</si>
  <si>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</si>
  <si>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</si>
  <si>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</si>
  <si>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</si>
  <si>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</si>
  <si>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</si>
  <si>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</si>
  <si>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</si>
  <si>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</si>
  <si>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</si>
  <si>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</si>
  <si>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</si>
  <si>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</si>
  <si>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</si>
  <si>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</si>
  <si>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</si>
  <si>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</si>
  <si>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</si>
  <si>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</si>
  <si>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</si>
  <si>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</si>
  <si>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</si>
  <si>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</si>
  <si>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</si>
  <si>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</si>
  <si>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</si>
  <si>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</si>
  <si>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</si>
  <si>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</si>
  <si>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</si>
  <si>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</si>
  <si>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</si>
  <si>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</si>
  <si>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</si>
  <si>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</si>
  <si>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</si>
  <si>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</si>
  <si>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</si>
  <si>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</si>
  <si>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</si>
  <si>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</si>
  <si>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</si>
  <si>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</si>
  <si>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</si>
  <si>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</si>
  <si>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</si>
  <si>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</si>
  <si>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</si>
  <si>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</si>
  <si>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</si>
  <si>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</si>
  <si>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</si>
  <si>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</si>
  <si>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</si>
  <si>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</si>
  <si>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</si>
  <si>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</si>
  <si>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</si>
  <si>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</si>
  <si>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</si>
  <si>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</si>
  <si>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</si>
  <si>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</si>
  <si>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</si>
  <si>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</si>
  <si>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</si>
  <si>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</si>
  <si>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</si>
  <si>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</si>
  <si>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</si>
  <si>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</si>
  <si>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</si>
  <si>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</si>
  <si>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</si>
  <si>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</si>
  <si>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</si>
  <si>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</si>
  <si>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</si>
  <si>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</si>
  <si>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</si>
  <si>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</si>
  <si>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</si>
  <si>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</si>
  <si>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</si>
  <si>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</si>
  <si>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</si>
  <si>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</si>
  <si>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</si>
  <si>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</si>
  <si>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</si>
  <si>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</si>
  <si>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</si>
  <si>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</si>
  <si>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</si>
  <si>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</si>
  <si>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</si>
  <si>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</si>
  <si>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</si>
  <si>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</si>
  <si>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</si>
  <si>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</si>
  <si>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</si>
  <si>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</si>
  <si>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</si>
  <si>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</si>
  <si>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</si>
  <si>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</si>
  <si>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</si>
  <si>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</si>
  <si>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</si>
  <si>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</si>
  <si>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</si>
  <si>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</si>
  <si>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</si>
  <si>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</si>
  <si>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</si>
  <si>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</si>
  <si>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</si>
  <si>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</si>
  <si>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</si>
  <si>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</si>
  <si>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</si>
  <si>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</si>
  <si>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</si>
  <si>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</si>
  <si>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</si>
  <si>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</si>
  <si>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</si>
  <si>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</si>
  <si>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</si>
  <si>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</si>
  <si>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</si>
  <si>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</si>
  <si>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</si>
  <si>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</si>
  <si>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</si>
  <si>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</si>
  <si>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</si>
  <si>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</si>
  <si>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</si>
  <si>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</si>
  <si>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</si>
  <si>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</si>
  <si>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</si>
  <si>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</si>
  <si>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</si>
  <si>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</si>
  <si>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</si>
  <si>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</si>
  <si>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</si>
  <si>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</si>
  <si>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</si>
  <si>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</si>
  <si>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</si>
  <si>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</si>
  <si>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</si>
  <si>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</si>
  <si>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</si>
  <si>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</si>
  <si>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</si>
  <si>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</si>
  <si>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</si>
  <si>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</si>
  <si>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</si>
  <si>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</si>
  <si>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</si>
  <si>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</si>
  <si>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</si>
  <si>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</si>
  <si>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</si>
  <si>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</si>
  <si>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</si>
  <si>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</si>
  <si>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</si>
  <si>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</si>
  <si>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</si>
  <si>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</si>
  <si>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</si>
  <si>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</si>
  <si>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</si>
  <si>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</si>
  <si>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</si>
  <si>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</si>
  <si>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</si>
  <si>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</si>
  <si>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</si>
  <si>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</si>
  <si>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</si>
  <si>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</si>
  <si>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</si>
  <si>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</si>
  <si>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</si>
  <si>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</si>
  <si>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</si>
  <si>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</si>
  <si>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</si>
  <si>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</si>
  <si>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</si>
  <si>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</si>
  <si>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</si>
  <si>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</si>
  <si>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</si>
  <si>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</si>
  <si>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</si>
  <si>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</si>
  <si>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</si>
  <si>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</si>
  <si>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</si>
  <si>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</si>
  <si>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</si>
  <si>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</si>
  <si>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</si>
  <si>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</si>
  <si>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</si>
  <si>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</si>
  <si>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</si>
  <si>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</si>
  <si>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</si>
  <si>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</si>
  <si>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</si>
  <si>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</si>
  <si>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</si>
  <si>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</si>
  <si>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</si>
  <si>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</si>
  <si>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</si>
  <si>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</si>
  <si>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</si>
  <si>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</si>
  <si>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</si>
  <si>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</si>
  <si>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</si>
  <si>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</si>
  <si>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</si>
  <si>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</si>
  <si>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</si>
  <si>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</si>
  <si>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</si>
  <si>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</si>
  <si>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</si>
  <si>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</si>
  <si>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</si>
  <si>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</si>
  <si>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</si>
  <si>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</si>
  <si>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</si>
  <si>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</si>
  <si>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</si>
  <si>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</si>
  <si>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</si>
  <si>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</si>
  <si>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</si>
  <si>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</si>
  <si>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</si>
  <si>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</si>
  <si>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</si>
  <si>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</si>
  <si>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</si>
  <si>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</si>
  <si>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</si>
  <si>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</si>
  <si>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</si>
  <si>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</si>
  <si>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</si>
  <si>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</si>
  <si>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</si>
  <si>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</si>
  <si>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</si>
  <si>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</si>
  <si>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</si>
  <si>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</si>
  <si>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</si>
  <si>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</si>
  <si>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</si>
  <si>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</si>
  <si>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</si>
  <si>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</si>
  <si>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</si>
  <si>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</si>
  <si>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</si>
  <si>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</si>
  <si>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</si>
  <si>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</si>
  <si>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</si>
  <si>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</si>
  <si>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</si>
  <si>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</si>
  <si>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</si>
  <si>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</si>
  <si>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</si>
  <si>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</si>
  <si>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</si>
  <si>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</si>
  <si>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</si>
  <si>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</si>
  <si>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</si>
  <si>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</si>
  <si>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</si>
  <si>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</si>
  <si>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</si>
  <si>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</si>
  <si>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</si>
  <si>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</si>
  <si>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</si>
  <si>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</si>
  <si>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</si>
  <si>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</si>
  <si>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</si>
  <si>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</si>
  <si>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</si>
  <si>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</si>
  <si>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</si>
  <si>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</si>
  <si>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</si>
  <si>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</si>
  <si>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</si>
  <si>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</si>
  <si>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</si>
  <si>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</si>
  <si>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</si>
  <si>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</si>
  <si>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</si>
  <si>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</si>
  <si>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</si>
  <si>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</si>
  <si>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</si>
  <si>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</si>
  <si>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</si>
  <si>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</si>
  <si>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</si>
  <si>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</si>
  <si>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</si>
  <si>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</si>
  <si>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</si>
  <si>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</si>
  <si>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</si>
  <si>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</si>
  <si>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</si>
  <si>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</si>
  <si>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</si>
  <si>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</si>
  <si>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</si>
  <si>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</si>
  <si>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</si>
  <si>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</si>
  <si>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</si>
  <si>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</si>
  <si>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</si>
  <si>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</si>
  <si>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</si>
  <si>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</si>
  <si>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</si>
  <si>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</si>
  <si>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</si>
  <si>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</si>
  <si>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</si>
  <si>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</si>
  <si>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</si>
  <si>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</si>
  <si>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</si>
  <si>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</si>
  <si>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</si>
  <si>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</si>
  <si>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</si>
  <si>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</si>
  <si>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</si>
  <si>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</si>
  <si>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</si>
  <si>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</si>
  <si>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</si>
  <si>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</si>
  <si>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</si>
  <si>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</si>
  <si>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</si>
  <si>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</si>
  <si>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</si>
  <si>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</si>
  <si>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</si>
  <si>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</si>
  <si>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</si>
  <si>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</si>
  <si>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</si>
  <si>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</si>
  <si>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</si>
  <si>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</si>
  <si>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</si>
  <si>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</si>
  <si>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</si>
  <si>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</si>
  <si>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</si>
  <si>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</si>
  <si>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</si>
  <si>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</si>
  <si>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</si>
  <si>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</si>
  <si>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</si>
  <si>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</si>
  <si>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</si>
  <si>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</si>
  <si>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</si>
  <si>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</si>
  <si>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</si>
  <si>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</si>
  <si>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</si>
  <si>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</si>
  <si>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</si>
  <si>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</si>
  <si>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</si>
  <si>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</si>
  <si>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</si>
  <si>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</si>
  <si>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</si>
  <si>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</si>
  <si>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</si>
  <si>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</si>
  <si>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</si>
  <si>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</si>
  <si>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</si>
  <si>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</si>
  <si>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</si>
  <si>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</si>
  <si>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</si>
  <si>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</si>
  <si>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</si>
  <si>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</si>
  <si>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</si>
  <si>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</si>
  <si>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</si>
  <si>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</si>
  <si>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</si>
  <si>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</si>
  <si>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</si>
  <si>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</si>
  <si>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</si>
  <si>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</si>
  <si>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</si>
  <si>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</si>
  <si>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</si>
  <si>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</si>
  <si>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</si>
  <si>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</si>
  <si>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</si>
  <si>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</si>
  <si>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</si>
  <si>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</si>
  <si>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</si>
  <si>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</si>
  <si>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</si>
  <si>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</si>
  <si>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</si>
  <si>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</si>
  <si>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</si>
  <si>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</si>
  <si>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</si>
  <si>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</si>
  <si>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</si>
  <si>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</si>
  <si>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</si>
  <si>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</si>
  <si>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</si>
  <si>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</si>
  <si>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</si>
  <si>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</si>
  <si>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</si>
  <si>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</si>
  <si>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</si>
  <si>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</si>
  <si>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</si>
  <si>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</si>
  <si>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</si>
  <si>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</si>
  <si>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</si>
  <si>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</si>
  <si>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</si>
  <si>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</si>
  <si>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</si>
  <si>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</si>
  <si>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</si>
  <si>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</si>
  <si>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</si>
  <si>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</si>
  <si>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</si>
  <si>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</si>
  <si>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</si>
  <si>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</si>
  <si>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</si>
  <si>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</si>
  <si>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</si>
  <si>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</si>
  <si>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</si>
  <si>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</si>
  <si>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</si>
  <si>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</si>
  <si>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</si>
  <si>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</si>
  <si>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</si>
  <si>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</si>
  <si>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</si>
  <si>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</si>
  <si>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</si>
  <si>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</si>
  <si>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</si>
  <si>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</si>
  <si>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</si>
  <si>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</si>
  <si>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</si>
  <si>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</si>
  <si>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</si>
  <si>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</si>
  <si>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</si>
  <si>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</si>
  <si>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</si>
  <si>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</si>
  <si>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</si>
  <si>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</si>
  <si>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</si>
  <si>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</si>
  <si>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</si>
  <si>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</si>
  <si>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</si>
  <si>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</si>
  <si>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</si>
  <si>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</si>
  <si>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</si>
  <si>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</si>
  <si>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</si>
  <si>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</si>
  <si>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</si>
  <si>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</si>
  <si>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</si>
  <si>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</si>
  <si>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</si>
  <si>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</si>
  <si>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</si>
  <si>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</si>
  <si>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</si>
  <si>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</si>
  <si>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</si>
  <si>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</si>
  <si>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</si>
  <si>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</si>
  <si>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</si>
  <si>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</si>
  <si>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</si>
  <si>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</si>
  <si>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</si>
  <si>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</si>
  <si>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</si>
  <si>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</si>
  <si>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</si>
  <si>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</si>
  <si>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</si>
  <si>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</si>
  <si>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</si>
  <si>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</si>
  <si>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</si>
  <si>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</si>
  <si>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</si>
  <si>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</si>
  <si>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</si>
  <si>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</si>
  <si>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</si>
  <si>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</si>
  <si>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</si>
  <si>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</si>
  <si>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</si>
  <si>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</si>
  <si>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</si>
  <si>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</si>
  <si>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</si>
  <si>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</si>
  <si>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</si>
  <si>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</si>
  <si>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</si>
  <si>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</si>
  <si>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</si>
  <si>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</si>
  <si>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</si>
  <si>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</si>
  <si>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</si>
  <si>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</si>
  <si>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</si>
  <si>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</si>
  <si>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</si>
  <si>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</si>
  <si>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</si>
  <si>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</si>
  <si>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</si>
  <si>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</si>
  <si>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</si>
  <si>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</si>
  <si>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</si>
  <si>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</si>
  <si>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</si>
  <si>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</si>
  <si>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</si>
  <si>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</si>
  <si>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</si>
  <si>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</si>
  <si>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</si>
  <si>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</si>
  <si>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</si>
  <si>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</si>
  <si>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</si>
  <si>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</si>
  <si>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</si>
  <si>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</si>
  <si>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</si>
  <si>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</si>
  <si>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</si>
  <si>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</si>
  <si>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</si>
  <si>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</si>
  <si>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</si>
  <si>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</si>
  <si>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</si>
  <si>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</si>
  <si>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</si>
  <si>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</si>
  <si>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</si>
  <si>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</si>
  <si>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</si>
  <si>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</si>
  <si>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</si>
  <si>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</si>
  <si>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</si>
  <si>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</si>
  <si>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</si>
  <si>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</si>
  <si>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</si>
  <si>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</si>
  <si>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</si>
  <si>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</si>
  <si>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</si>
  <si>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</si>
  <si>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</si>
  <si>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</si>
  <si>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</si>
  <si>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</si>
  <si>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</si>
  <si>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</si>
  <si>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</si>
  <si>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</si>
  <si>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</si>
  <si>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</si>
  <si>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</si>
  <si>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</si>
  <si>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</si>
  <si>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</si>
  <si>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</si>
  <si>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</si>
  <si>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</si>
  <si>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</si>
  <si>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</si>
  <si>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</si>
  <si>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</si>
  <si>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</si>
  <si>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</si>
  <si>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</si>
  <si>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</si>
  <si>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</si>
  <si>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</si>
  <si>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</si>
  <si>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</si>
  <si>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</si>
  <si>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</si>
  <si>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</si>
  <si>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</si>
  <si>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</si>
  <si>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</si>
  <si>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</si>
  <si>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</si>
  <si>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</si>
  <si>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</si>
  <si>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</si>
  <si>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</si>
  <si>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</si>
  <si>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</si>
  <si>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</si>
  <si>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</si>
  <si>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</si>
  <si>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</si>
  <si>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</si>
  <si>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</si>
  <si>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</si>
  <si>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</si>
  <si>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</si>
  <si>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</si>
  <si>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</si>
  <si>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</si>
  <si>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</si>
  <si>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</si>
  <si>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</si>
  <si>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</si>
  <si>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</si>
  <si>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</si>
  <si>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</si>
  <si>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</si>
  <si>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</si>
  <si>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</si>
  <si>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</si>
  <si>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</si>
  <si>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</si>
  <si>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</si>
  <si>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</si>
  <si>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</si>
  <si>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</si>
  <si>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</si>
  <si>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</si>
  <si>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</si>
  <si>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</si>
  <si>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</si>
  <si>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</si>
  <si>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</si>
  <si>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</si>
  <si>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</si>
  <si>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</si>
  <si>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</si>
  <si>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</si>
  <si>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</si>
  <si>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</si>
  <si>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</si>
  <si>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</si>
  <si>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</si>
  <si>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</si>
  <si>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</si>
  <si>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</si>
  <si>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</si>
  <si>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</si>
  <si>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</si>
  <si>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</si>
  <si>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</si>
  <si>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</si>
  <si>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</si>
  <si>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</si>
  <si>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</si>
  <si>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</si>
  <si>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</si>
  <si>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</si>
  <si>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</si>
  <si>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</si>
  <si>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</si>
  <si>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</si>
  <si>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</si>
  <si>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</si>
  <si>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</si>
  <si>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</si>
  <si>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</si>
  <si>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</si>
  <si>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</si>
  <si>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</si>
  <si>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</si>
  <si>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</si>
  <si>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</si>
  <si>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</si>
  <si>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</si>
  <si>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</si>
  <si>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</si>
  <si>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</si>
  <si>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</si>
  <si>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</si>
  <si>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</si>
  <si>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</si>
  <si>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</si>
  <si>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</si>
  <si>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</si>
  <si>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</si>
  <si>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</si>
  <si>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</si>
  <si>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</si>
  <si>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</si>
  <si>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</si>
  <si>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</si>
  <si>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</si>
  <si>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</si>
  <si>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</si>
  <si>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</si>
  <si>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</si>
  <si>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</si>
  <si>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</si>
  <si>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</si>
  <si>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</si>
  <si>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</si>
  <si>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</si>
  <si>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</si>
  <si>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</si>
  <si>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</si>
  <si>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</si>
  <si>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</si>
  <si>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</si>
  <si>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</si>
  <si>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</si>
  <si>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</si>
  <si>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</si>
  <si>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</si>
  <si>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</si>
  <si>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</si>
  <si>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</si>
  <si>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</si>
  <si>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</si>
  <si>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</si>
  <si>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</si>
  <si>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</si>
  <si>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</si>
  <si>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</si>
  <si>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</si>
  <si>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</si>
  <si>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</si>
  <si>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</si>
  <si>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</si>
  <si>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</si>
  <si>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</si>
  <si>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</si>
  <si>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</si>
  <si>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</si>
  <si>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</si>
  <si>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</si>
  <si>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</si>
  <si>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</si>
  <si>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</si>
  <si>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</si>
  <si>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</si>
  <si>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</si>
  <si>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</si>
  <si>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</si>
  <si>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</si>
  <si>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</si>
  <si>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</si>
  <si>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</si>
  <si>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</si>
  <si>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</si>
  <si>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</si>
  <si>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</si>
  <si>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</si>
  <si>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</si>
  <si>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</si>
  <si>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</si>
  <si>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</si>
  <si>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</si>
  <si>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</si>
  <si>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</si>
  <si>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</si>
  <si>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</si>
  <si>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</si>
  <si>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</si>
  <si>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</si>
  <si>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</si>
  <si>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</si>
  <si>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</si>
  <si>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</si>
  <si>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</si>
  <si>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</si>
  <si>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</si>
  <si>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</si>
  <si>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</si>
  <si>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</si>
  <si>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</si>
  <si>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</si>
  <si>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</si>
  <si>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</si>
  <si>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</si>
  <si>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</si>
  <si>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</si>
  <si>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</si>
  <si>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</si>
  <si>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</si>
  <si>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</si>
  <si>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</si>
  <si>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</si>
  <si>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</si>
  <si>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</si>
  <si>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</si>
  <si>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</si>
  <si>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</si>
  <si>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</si>
  <si>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</si>
  <si>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</si>
  <si>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</si>
  <si>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</si>
  <si>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</si>
  <si>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</si>
  <si>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</si>
  <si>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</si>
  <si>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</si>
  <si>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</si>
  <si>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</si>
  <si>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</si>
  <si>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</si>
  <si>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</si>
  <si>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</si>
  <si>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</si>
  <si>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</si>
  <si>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</si>
  <si>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</si>
  <si>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</si>
  <si>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</si>
  <si>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</si>
  <si>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</si>
  <si>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</si>
  <si>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</si>
  <si>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</si>
  <si>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</si>
  <si>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</si>
  <si>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</si>
  <si>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</si>
  <si>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</si>
  <si>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</si>
  <si>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</si>
  <si>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</si>
  <si>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</si>
  <si>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</si>
  <si>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</si>
  <si>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</si>
  <si>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</si>
  <si>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</si>
  <si>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</si>
  <si>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</si>
  <si>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</si>
  <si>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</si>
  <si>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</si>
  <si>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</si>
  <si>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</si>
  <si>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</si>
  <si>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</si>
  <si>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</si>
  <si>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</si>
  <si>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</si>
  <si>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</si>
  <si>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</si>
  <si>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</si>
  <si>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</si>
  <si>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</si>
  <si>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</si>
  <si>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</si>
  <si>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</si>
  <si>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</si>
  <si>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</si>
  <si>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</si>
  <si>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</si>
  <si>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</si>
  <si>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</si>
  <si>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</si>
  <si>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</si>
  <si>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</si>
  <si>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</si>
  <si>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</si>
  <si>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</si>
  <si>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</si>
  <si>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</si>
  <si>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</si>
  <si>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</si>
  <si>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</si>
  <si>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</si>
  <si>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</si>
  <si>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</si>
  <si>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</si>
  <si>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</si>
  <si>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</si>
  <si>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</si>
  <si>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</si>
  <si>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</si>
  <si>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</si>
  <si>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</si>
  <si>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</si>
  <si>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</si>
  <si>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</si>
  <si>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</si>
  <si>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</si>
  <si>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</si>
  <si>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</si>
  <si>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</si>
  <si>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</si>
  <si>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</si>
  <si>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</si>
  <si>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</si>
  <si>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</si>
  <si>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</si>
  <si>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</si>
  <si>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</si>
  <si>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</si>
  <si>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</si>
  <si>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</si>
  <si>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</si>
  <si>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</si>
  <si>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</si>
  <si>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</si>
  <si>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</si>
  <si>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</si>
  <si>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</si>
  <si>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</si>
  <si>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</si>
  <si>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</si>
  <si>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</si>
  <si>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</si>
  <si>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</si>
  <si>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</si>
  <si>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</si>
  <si>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</si>
  <si>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</si>
  <si>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</si>
  <si>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</si>
  <si>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</si>
  <si>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</si>
  <si>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</si>
  <si>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</si>
  <si>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</si>
  <si>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</si>
  <si>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</si>
  <si>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</si>
  <si>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</si>
  <si>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</si>
  <si>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</si>
  <si>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</si>
  <si>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</si>
  <si>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</si>
  <si>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</si>
  <si>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</si>
  <si>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</si>
  <si>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</si>
  <si>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</si>
  <si>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</si>
  <si>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</si>
  <si>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</si>
  <si>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</si>
  <si>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</si>
  <si>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</si>
  <si>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</si>
  <si>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</si>
  <si>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</si>
  <si>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</si>
  <si>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</si>
  <si>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</si>
  <si>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</si>
  <si>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</si>
  <si>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</si>
  <si>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</si>
  <si>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</si>
  <si>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</si>
  <si>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</si>
  <si>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</si>
  <si>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</si>
  <si>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</si>
  <si>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</si>
  <si>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</si>
  <si>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</si>
  <si>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</si>
  <si>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</si>
  <si>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</si>
  <si>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</si>
  <si>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</si>
  <si>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</si>
  <si>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</si>
  <si>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</si>
  <si>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</si>
  <si>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</si>
  <si>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</si>
  <si>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</si>
  <si>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</si>
  <si>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</si>
  <si>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</si>
  <si>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</si>
  <si>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</si>
  <si>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</si>
  <si>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</si>
  <si>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</si>
  <si>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</si>
  <si>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</si>
  <si>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</si>
  <si>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</si>
  <si>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</si>
  <si>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</si>
  <si>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</si>
  <si>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</si>
  <si>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</si>
  <si>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</si>
  <si>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</si>
  <si>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</si>
  <si>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</si>
  <si>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</si>
  <si>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</si>
  <si>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</si>
  <si>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</si>
  <si>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</si>
  <si>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</si>
  <si>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</si>
  <si>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</si>
  <si>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</si>
  <si>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</si>
  <si>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</si>
  <si>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</si>
  <si>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</si>
  <si>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</si>
  <si>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</si>
  <si>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</si>
  <si>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</si>
  <si>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</si>
  <si>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</si>
  <si>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</si>
  <si>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</si>
  <si>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</si>
  <si>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</si>
  <si>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</si>
  <si>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</si>
  <si>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</si>
  <si>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</si>
  <si>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</si>
  <si>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</si>
  <si>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</si>
  <si>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</si>
  <si>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</si>
  <si>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</si>
  <si>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</si>
  <si>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</si>
  <si>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</si>
  <si>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</si>
  <si>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</si>
  <si>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</si>
  <si>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</si>
  <si>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</si>
  <si>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</si>
  <si>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</si>
  <si>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</si>
  <si>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</si>
  <si>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</si>
  <si>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</si>
  <si>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</si>
  <si>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</si>
  <si>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</si>
  <si>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</si>
  <si>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</si>
  <si>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</si>
  <si>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</si>
  <si>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</si>
  <si>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</si>
  <si>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</si>
  <si>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</si>
  <si>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</si>
  <si>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</si>
  <si>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</si>
  <si>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</si>
  <si>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</si>
  <si>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</si>
  <si>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</si>
  <si>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</si>
  <si>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</si>
  <si>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</si>
  <si>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</si>
  <si>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</si>
  <si>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</si>
  <si>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</si>
  <si>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</si>
  <si>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</si>
  <si>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</si>
  <si>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</si>
  <si>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</si>
  <si>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</si>
  <si>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</si>
  <si>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</si>
  <si>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</si>
  <si>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</si>
  <si>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</si>
  <si>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</si>
  <si>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</si>
  <si>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</si>
  <si>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</si>
  <si>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</si>
  <si>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</si>
  <si>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</si>
  <si>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</si>
  <si>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</si>
  <si>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</si>
  <si>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</si>
  <si>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</si>
  <si>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</si>
  <si>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</si>
  <si>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</si>
  <si>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</si>
  <si>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</si>
  <si>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</si>
  <si>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</si>
  <si>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</si>
  <si>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</si>
  <si>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</si>
  <si>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</si>
  <si>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</si>
  <si>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</si>
  <si>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</si>
  <si>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</si>
  <si>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</si>
  <si>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</si>
  <si>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</si>
  <si>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</si>
  <si>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</si>
  <si>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</si>
  <si>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</si>
  <si>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</si>
  <si>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</si>
  <si>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</si>
  <si>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</si>
  <si>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</si>
  <si>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</si>
  <si>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</si>
  <si>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</si>
  <si>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</si>
  <si>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</si>
  <si>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</si>
  <si>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</si>
  <si>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</si>
  <si>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</si>
  <si>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</si>
  <si>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</si>
  <si>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</si>
  <si>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</si>
  <si>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</si>
  <si>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</si>
  <si>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</si>
  <si>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</si>
  <si>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</si>
  <si>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</si>
  <si>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</si>
  <si>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</si>
  <si>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</si>
  <si>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</si>
  <si>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</si>
  <si>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</si>
  <si>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</si>
  <si>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</si>
  <si>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</si>
  <si>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</si>
  <si>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</si>
  <si>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</si>
  <si>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</si>
  <si>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</si>
  <si>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</si>
  <si>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</si>
  <si>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</si>
  <si>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</si>
  <si>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</si>
  <si>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</si>
  <si>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</si>
  <si>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</si>
  <si>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</si>
  <si>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</si>
  <si>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</si>
  <si>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</si>
  <si>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</si>
  <si>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</si>
  <si>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</si>
  <si>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</si>
  <si>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</si>
  <si>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</si>
  <si>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</si>
  <si>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</si>
  <si>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</si>
  <si>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</si>
  <si>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</si>
  <si>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</si>
  <si>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</si>
  <si>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</si>
  <si>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</si>
  <si>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</si>
  <si>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</si>
  <si>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</si>
  <si>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</si>
  <si>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</si>
  <si>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</si>
  <si>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</si>
  <si>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</si>
  <si>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</si>
  <si>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</si>
  <si>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</si>
  <si>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</si>
  <si>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</si>
  <si>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</si>
  <si>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</si>
  <si>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</si>
  <si>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</si>
  <si>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</si>
  <si>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</si>
  <si>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</si>
  <si>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</si>
  <si>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</si>
  <si>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</si>
  <si>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</si>
  <si>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</si>
  <si>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</si>
  <si>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</si>
  <si>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</si>
  <si>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</si>
  <si>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</si>
  <si>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</si>
  <si>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</si>
  <si>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</si>
  <si>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</si>
  <si>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</si>
  <si>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</si>
  <si>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</si>
  <si>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</si>
  <si>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</si>
  <si>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</si>
  <si>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</si>
  <si>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</si>
  <si>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</si>
  <si>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</si>
  <si>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</si>
  <si>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</si>
  <si>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</si>
  <si>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</si>
  <si>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</si>
  <si>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</si>
  <si>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</si>
  <si>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</si>
  <si>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</si>
  <si>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</si>
  <si>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</si>
  <si>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</si>
  <si>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</si>
  <si>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</si>
  <si>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</si>
  <si>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</si>
  <si>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</si>
  <si>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</si>
  <si>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</si>
  <si>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</si>
  <si>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</si>
  <si>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</si>
  <si>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</si>
  <si>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</si>
  <si>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</si>
  <si>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</si>
  <si>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</si>
  <si>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</si>
  <si>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</si>
  <si>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</si>
  <si>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</si>
  <si>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</si>
  <si>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</si>
  <si>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</si>
  <si>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</si>
  <si>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</si>
  <si>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</si>
  <si>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</si>
  <si>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</si>
  <si>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</si>
  <si>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</si>
  <si>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</si>
  <si>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</si>
  <si>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</si>
  <si>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</si>
  <si>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</si>
  <si>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</si>
  <si>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</si>
  <si>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</si>
  <si>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</si>
  <si>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</si>
  <si>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</si>
  <si>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</si>
  <si>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</si>
  <si>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</si>
  <si>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</si>
  <si>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</si>
  <si>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</si>
  <si>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</si>
  <si>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</si>
  <si>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</si>
  <si>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</si>
  <si>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</si>
  <si>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</si>
  <si>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</si>
  <si>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</si>
  <si>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</si>
  <si>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</si>
  <si>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</si>
  <si>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</si>
  <si>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</si>
  <si>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</si>
  <si>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</si>
  <si>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</si>
  <si>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</si>
  <si>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</si>
  <si>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</si>
  <si>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</si>
  <si>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</si>
  <si>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</si>
  <si>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</si>
  <si>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</si>
  <si>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</si>
  <si>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</si>
  <si>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</si>
  <si>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</si>
  <si>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</si>
  <si>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</si>
  <si>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</si>
  <si>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</si>
  <si>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</si>
  <si>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</si>
  <si>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</si>
  <si>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</si>
  <si>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</si>
  <si>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</si>
  <si>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</si>
  <si>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</si>
  <si>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</si>
  <si>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</si>
  <si>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</si>
  <si>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</si>
  <si>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</si>
  <si>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</si>
  <si>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</si>
  <si>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</si>
  <si>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</si>
  <si>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</si>
  <si>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</si>
  <si>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</si>
  <si>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</si>
  <si>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</si>
  <si>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</si>
  <si>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</si>
  <si>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</si>
  <si>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</si>
  <si>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</si>
  <si>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</si>
  <si>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</si>
  <si>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</si>
  <si>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</si>
  <si>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</si>
  <si>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</si>
  <si>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</si>
  <si>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</si>
  <si>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</si>
  <si>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</si>
  <si>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</si>
  <si>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</si>
  <si>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</si>
  <si>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</si>
  <si>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</si>
  <si>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</si>
  <si>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</si>
  <si>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</si>
  <si>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</si>
  <si>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</si>
  <si>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</si>
  <si>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</si>
  <si>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</si>
  <si>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</si>
  <si>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</si>
  <si>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</si>
  <si>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</si>
  <si>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</si>
  <si>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</si>
  <si>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</si>
  <si>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</si>
  <si>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</si>
  <si>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</si>
  <si>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</si>
  <si>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</si>
  <si>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</si>
  <si>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</si>
  <si>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</si>
  <si>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</si>
  <si>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</si>
  <si>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</si>
  <si>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</si>
  <si>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</si>
  <si>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</si>
  <si>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</si>
  <si>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</si>
  <si>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</si>
  <si>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</si>
  <si>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</si>
  <si>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</si>
  <si>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</si>
  <si>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</si>
  <si>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</si>
  <si>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</si>
  <si>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</si>
  <si>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</si>
  <si>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</si>
  <si>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</si>
  <si>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</si>
  <si>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</si>
  <si>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</si>
  <si>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</si>
  <si>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</si>
  <si>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</si>
  <si>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</si>
  <si>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</si>
  <si>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</si>
  <si>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</si>
  <si>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</si>
  <si>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</si>
  <si>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</si>
  <si>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</si>
  <si>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</si>
  <si>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</si>
  <si>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</si>
  <si>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</si>
  <si>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</si>
  <si>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</si>
  <si>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</si>
  <si>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</si>
  <si>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</si>
  <si>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</si>
  <si>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</si>
  <si>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</si>
  <si>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</si>
  <si>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</si>
  <si>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</si>
  <si>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</si>
  <si>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</si>
  <si>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</si>
  <si>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</si>
  <si>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</si>
  <si>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</si>
  <si>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</si>
  <si>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</si>
  <si>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</si>
  <si>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</si>
  <si>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</si>
  <si>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</si>
  <si>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</si>
  <si>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</si>
  <si>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</si>
  <si>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</si>
  <si>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</si>
  <si>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</si>
  <si>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</si>
  <si>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</si>
  <si>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</si>
  <si>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</si>
  <si>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</si>
  <si>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</si>
  <si>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</si>
  <si>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</si>
  <si>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</si>
  <si>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</si>
  <si>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</si>
  <si>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</si>
  <si>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</si>
  <si>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</si>
  <si>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</si>
  <si>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</si>
  <si>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</si>
  <si>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</si>
  <si>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</si>
  <si>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</si>
  <si>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</si>
  <si>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</si>
  <si>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</si>
  <si>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</si>
  <si>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</si>
  <si>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</si>
  <si>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</si>
  <si>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</si>
  <si>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</si>
  <si>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</si>
  <si>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</si>
  <si>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</si>
  <si>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</si>
  <si>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</si>
  <si>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</si>
  <si>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</si>
  <si>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</si>
  <si>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</si>
  <si>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</si>
  <si>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</si>
  <si>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</si>
  <si>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</si>
  <si>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</si>
  <si>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</si>
  <si>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</si>
  <si>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</si>
  <si>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</si>
  <si>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</si>
  <si>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</si>
  <si>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</si>
  <si>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</si>
  <si>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</si>
  <si>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</si>
  <si>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</si>
  <si>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</si>
  <si>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</si>
  <si>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</si>
  <si>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</si>
  <si>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</si>
  <si>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</si>
  <si>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</si>
  <si>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</si>
  <si>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</si>
  <si>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</si>
  <si>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</si>
  <si>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</si>
  <si>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</si>
  <si>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</si>
  <si>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</si>
  <si>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</si>
  <si>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</si>
  <si>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</si>
  <si>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</si>
  <si>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</si>
  <si>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</si>
  <si>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</si>
  <si>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</si>
  <si>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</si>
  <si>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</si>
  <si>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</si>
  <si>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</si>
  <si>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</si>
  <si>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</si>
  <si>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</si>
  <si>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</si>
  <si>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</si>
  <si>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</si>
  <si>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</si>
  <si>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</si>
  <si>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</si>
  <si>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</si>
  <si>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</si>
  <si>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</si>
  <si>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</si>
  <si>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</si>
  <si>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</si>
  <si>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</si>
  <si>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</si>
  <si>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</si>
  <si>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</si>
  <si>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</si>
  <si>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</si>
  <si>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</si>
  <si>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</si>
  <si>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</si>
  <si>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</si>
  <si>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</si>
  <si>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</si>
  <si>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</si>
  <si>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</si>
  <si>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</si>
  <si>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</si>
  <si>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</si>
  <si>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</si>
  <si>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</si>
  <si>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</si>
  <si>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</si>
  <si>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</si>
  <si>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</si>
  <si>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</si>
  <si>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</si>
  <si>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</si>
  <si>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</si>
  <si>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</si>
  <si>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</si>
  <si>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</si>
  <si>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</si>
  <si>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</si>
  <si>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</si>
  <si>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</si>
  <si>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</si>
  <si>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</si>
  <si>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</si>
  <si>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</si>
  <si>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</si>
  <si>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</si>
  <si>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</si>
  <si>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</si>
  <si>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</si>
  <si>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</si>
  <si>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</si>
  <si>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</si>
  <si>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</si>
  <si>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</si>
  <si>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</si>
  <si>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</si>
  <si>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</si>
  <si>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</si>
  <si>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</si>
  <si>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</si>
  <si>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</si>
  <si>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</si>
  <si>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</si>
  <si>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</si>
  <si>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</si>
  <si>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</si>
  <si>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</si>
  <si>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</si>
  <si>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</si>
  <si>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</si>
  <si>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</si>
  <si>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</si>
  <si>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</si>
  <si>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</si>
  <si>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</si>
  <si>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</si>
  <si>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</si>
  <si>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</si>
  <si>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</si>
  <si>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</si>
  <si>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</si>
  <si>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</si>
  <si>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</si>
  <si>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</si>
  <si>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</si>
  <si>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</si>
  <si>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</si>
  <si>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</si>
  <si>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</si>
  <si>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</si>
  <si>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</si>
  <si>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</si>
  <si>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</si>
  <si>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</si>
  <si>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</si>
  <si>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</si>
  <si>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</si>
  <si>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</si>
  <si>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</si>
  <si>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</si>
  <si>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</si>
  <si>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</si>
  <si>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</si>
  <si>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</si>
  <si>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</si>
  <si>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</si>
  <si>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</si>
  <si>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</si>
  <si>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</si>
  <si>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</si>
  <si>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</si>
  <si>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</si>
  <si>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</si>
  <si>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</si>
  <si>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</si>
  <si>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</si>
  <si>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</si>
  <si>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</si>
  <si>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</si>
  <si>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</si>
  <si>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</si>
  <si>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</si>
  <si>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</si>
  <si>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</si>
  <si>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</si>
  <si>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</si>
  <si>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</si>
  <si>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</si>
  <si>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</si>
  <si>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</si>
  <si>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</si>
  <si>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</si>
  <si>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</si>
  <si>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</si>
  <si>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</si>
  <si>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</si>
  <si>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</si>
  <si>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</si>
  <si>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</si>
  <si>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</si>
  <si>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</si>
  <si>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</si>
  <si>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</si>
  <si>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</si>
  <si>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</si>
  <si>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</si>
  <si>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</si>
  <si>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</si>
  <si>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</si>
  <si>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</si>
  <si>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</si>
  <si>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</si>
  <si>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</si>
  <si>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</si>
  <si>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</si>
  <si>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</si>
  <si>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</si>
  <si>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</si>
  <si>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</si>
  <si>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</si>
  <si>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</si>
  <si>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</si>
  <si>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</si>
  <si>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</si>
  <si>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</si>
  <si>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</si>
  <si>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</si>
  <si>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</si>
  <si>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</si>
  <si>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</si>
  <si>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</si>
  <si>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</si>
  <si>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</si>
  <si>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</si>
  <si>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</si>
  <si>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</si>
  <si>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</si>
  <si>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</si>
  <si>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</si>
  <si>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</si>
  <si>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</si>
  <si>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</si>
  <si>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</si>
  <si>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</si>
  <si>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</si>
  <si>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</si>
  <si>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</si>
  <si>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</si>
  <si>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</si>
  <si>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</si>
  <si>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</si>
  <si>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</si>
  <si>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</si>
  <si>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</si>
  <si>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</si>
  <si>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</si>
  <si>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</si>
  <si>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</si>
  <si>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</si>
  <si>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</si>
  <si>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</si>
  <si>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</si>
  <si>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</si>
  <si>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</si>
  <si>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</si>
  <si>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</si>
  <si>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</si>
  <si>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</si>
  <si>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</si>
  <si>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</si>
  <si>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</si>
  <si>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</si>
  <si>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</si>
  <si>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</si>
  <si>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</si>
  <si>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</si>
  <si>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</si>
  <si>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</si>
  <si>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</si>
  <si>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</si>
  <si>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</si>
  <si>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</si>
  <si>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</si>
  <si>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</si>
  <si>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</si>
  <si>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</si>
  <si>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</si>
  <si>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</si>
  <si>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</si>
  <si>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</si>
  <si>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</si>
  <si>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</si>
  <si>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</si>
  <si>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</si>
  <si>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</si>
  <si>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</si>
  <si>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</si>
  <si>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</si>
  <si>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</si>
  <si>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</si>
  <si>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</si>
  <si>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</si>
  <si>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</si>
  <si>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</si>
  <si>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</si>
  <si>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</si>
  <si>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</si>
  <si>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</si>
  <si>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</si>
  <si>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</si>
  <si>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</si>
  <si>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</si>
  <si>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</si>
  <si>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</si>
  <si>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</si>
  <si>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</si>
  <si>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</si>
  <si>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</si>
  <si>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</si>
  <si>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</si>
  <si>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</si>
  <si>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</si>
  <si>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</si>
  <si>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</si>
  <si>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</si>
  <si>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</si>
  <si>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</si>
  <si>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</si>
  <si>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</si>
  <si>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</si>
  <si>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</si>
  <si>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</si>
  <si>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</si>
  <si>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</si>
  <si>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</si>
  <si>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</si>
  <si>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</si>
  <si>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</si>
  <si>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</si>
  <si>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</si>
  <si>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</si>
  <si>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</si>
  <si>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</si>
  <si>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</si>
  <si>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</si>
  <si>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</si>
  <si>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</si>
  <si>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</si>
  <si>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</si>
  <si>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</si>
  <si>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</si>
  <si>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</si>
  <si>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</si>
  <si>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</si>
  <si>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</si>
  <si>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</si>
  <si>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</si>
  <si>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</si>
  <si>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</si>
  <si>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</si>
  <si>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</si>
  <si>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</si>
  <si>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</si>
  <si>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</si>
  <si>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</si>
  <si>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</si>
  <si>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</si>
  <si>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</si>
  <si>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</si>
  <si>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</si>
  <si>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</si>
  <si>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</si>
  <si>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</si>
  <si>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</si>
  <si>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</si>
  <si>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</si>
  <si>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</si>
  <si>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</si>
  <si>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</si>
  <si>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</si>
  <si>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</si>
  <si>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</si>
  <si>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</si>
  <si>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</si>
  <si>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</si>
  <si>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</si>
  <si>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</si>
  <si>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</si>
  <si>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</si>
  <si>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</si>
  <si>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</si>
  <si>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</si>
  <si>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</si>
  <si>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</si>
  <si>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</si>
  <si>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</si>
  <si>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</si>
  <si>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</si>
  <si>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</si>
  <si>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</si>
  <si>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</si>
  <si>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</si>
  <si>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</si>
  <si>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</si>
  <si>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</si>
  <si>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</si>
  <si>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</si>
  <si>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</si>
  <si>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</si>
  <si>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</si>
  <si>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</si>
  <si>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</si>
  <si>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</si>
  <si>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</si>
  <si>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</si>
  <si>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</si>
  <si>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</si>
  <si>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</si>
  <si>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</si>
  <si>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</si>
  <si>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</si>
  <si>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</si>
  <si>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</si>
  <si>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</si>
  <si>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</si>
  <si>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</si>
  <si>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</si>
  <si>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</si>
  <si>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</si>
  <si>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</si>
  <si>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</si>
  <si>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</si>
  <si>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</si>
  <si>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</si>
  <si>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</si>
  <si>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</si>
  <si>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</si>
  <si>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</si>
  <si>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</si>
  <si>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</si>
  <si>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</si>
  <si>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</si>
  <si>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</si>
  <si>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</si>
  <si>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</si>
  <si>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</si>
  <si>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</si>
  <si>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</si>
  <si>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</si>
  <si>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</si>
  <si>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</si>
  <si>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</si>
  <si>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</si>
  <si>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</si>
  <si>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</si>
  <si>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</si>
  <si>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</si>
  <si>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</si>
  <si>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</si>
  <si>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</si>
  <si>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</si>
  <si>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</si>
  <si>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</si>
  <si>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</si>
  <si>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</si>
  <si>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</si>
  <si>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</si>
  <si>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</si>
  <si>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</si>
  <si>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</si>
  <si>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</si>
  <si>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</si>
  <si>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</si>
  <si>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</si>
  <si>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</si>
  <si>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</si>
  <si>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</si>
  <si>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</si>
  <si>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</si>
  <si>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</si>
  <si>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</si>
  <si>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</si>
  <si>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</si>
  <si>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</si>
  <si>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</si>
  <si>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</si>
  <si>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</si>
  <si>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</si>
  <si>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</si>
  <si>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</si>
  <si>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</si>
  <si>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</si>
  <si>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</si>
  <si>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</si>
  <si>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</si>
  <si>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</si>
  <si>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</si>
  <si>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</si>
  <si>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</si>
  <si>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</si>
  <si>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</si>
  <si>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</si>
  <si>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</si>
  <si>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</si>
  <si>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</si>
  <si>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</si>
  <si>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</si>
  <si>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</si>
  <si>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</si>
  <si>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</si>
  <si>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</si>
  <si>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</si>
  <si>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</si>
  <si>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</si>
  <si>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</si>
  <si>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</si>
  <si>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</si>
  <si>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</si>
  <si>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</si>
  <si>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</si>
  <si>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</si>
  <si>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</si>
  <si>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</si>
  <si>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</si>
  <si>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</si>
  <si>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</si>
  <si>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</si>
  <si>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</si>
  <si>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</si>
  <si>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</si>
  <si>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</si>
  <si>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</si>
  <si>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</si>
  <si>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</si>
  <si>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</si>
  <si>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</si>
  <si>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</si>
  <si>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</si>
  <si>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</si>
  <si>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</si>
  <si>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</si>
  <si>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</si>
  <si>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</si>
  <si>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</si>
  <si>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</si>
  <si>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</si>
  <si>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</si>
  <si>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</si>
  <si>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</si>
  <si>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</si>
  <si>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</si>
  <si>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</si>
  <si>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</si>
  <si>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</si>
  <si>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</si>
  <si>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</si>
  <si>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</si>
  <si>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</si>
  <si>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</si>
  <si>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</si>
  <si>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</si>
  <si>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</si>
  <si>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</si>
  <si>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</si>
  <si>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</si>
  <si>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</si>
  <si>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</si>
  <si>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</si>
  <si>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</si>
  <si>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</si>
  <si>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</si>
  <si>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</si>
  <si>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</si>
  <si>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</si>
  <si>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</si>
  <si>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</si>
  <si>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</si>
  <si>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</si>
  <si>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</si>
  <si>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</si>
  <si>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</si>
  <si>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</si>
  <si>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</si>
  <si>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</si>
  <si>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</si>
  <si>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</si>
  <si>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</si>
  <si>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</si>
  <si>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</si>
  <si>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</si>
  <si>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</si>
  <si>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</si>
  <si>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</si>
  <si>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</si>
  <si>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</si>
  <si>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</si>
  <si>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</si>
  <si>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</si>
  <si>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</si>
  <si>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</si>
  <si>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</si>
  <si>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</si>
  <si>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</si>
  <si>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</si>
  <si>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</si>
  <si>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</si>
  <si>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</si>
  <si>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</si>
  <si>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</si>
  <si>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</si>
  <si>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</si>
  <si>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</si>
  <si>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</si>
  <si>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</si>
  <si>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</si>
  <si>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</si>
  <si>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</si>
  <si>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</si>
  <si>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</si>
  <si>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</si>
  <si>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</si>
  <si>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</si>
  <si>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</si>
  <si>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</si>
  <si>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</si>
  <si>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</si>
  <si>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</si>
  <si>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</si>
  <si>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</si>
  <si>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</si>
  <si>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</si>
  <si>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</si>
  <si>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</si>
  <si>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</si>
  <si>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</si>
  <si>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</si>
  <si>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</si>
  <si>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</si>
  <si>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</si>
  <si>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</si>
  <si>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</si>
  <si>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</si>
  <si>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</si>
  <si>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</si>
  <si>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</si>
  <si>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</si>
  <si>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</si>
  <si>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</si>
  <si>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</si>
  <si>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</si>
  <si>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</si>
  <si>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</si>
  <si>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</si>
  <si>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</si>
  <si>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</si>
  <si>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</si>
  <si>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</si>
  <si>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</si>
  <si>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</si>
  <si>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</si>
  <si>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</si>
  <si>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</si>
  <si>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</si>
  <si>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</si>
  <si>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</si>
  <si>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</si>
  <si>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</si>
  <si>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</si>
  <si>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</si>
  <si>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</si>
  <si>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</si>
  <si>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</si>
  <si>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</si>
  <si>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</si>
  <si>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</si>
  <si>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</si>
  <si>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</si>
  <si>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</si>
  <si>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</si>
  <si>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</si>
  <si>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</si>
  <si>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</si>
  <si>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</si>
  <si>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</si>
  <si>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</si>
  <si>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</si>
  <si>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</si>
  <si>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</si>
  <si>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</si>
  <si>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</si>
  <si>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</si>
  <si>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</si>
  <si>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</si>
  <si>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</si>
  <si>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</si>
  <si>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</si>
  <si>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</si>
  <si>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</si>
  <si>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</si>
  <si>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</si>
  <si>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</si>
  <si>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</si>
  <si>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</si>
  <si>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</si>
  <si>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</si>
  <si>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</si>
  <si>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</si>
  <si>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</si>
  <si>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</si>
  <si>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</si>
  <si>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</si>
  <si>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</si>
  <si>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</si>
  <si>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</si>
  <si>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</si>
  <si>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</si>
  <si>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</si>
  <si>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</si>
  <si>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</si>
  <si>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</si>
  <si>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</si>
  <si>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</si>
  <si>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</si>
  <si>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</si>
  <si>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</si>
  <si>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</si>
  <si>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</si>
  <si>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</si>
  <si>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</si>
  <si>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</si>
  <si>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</si>
  <si>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</si>
  <si>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</si>
  <si>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</si>
  <si>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</si>
  <si>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</si>
  <si>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</si>
  <si>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</si>
  <si>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</si>
  <si>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</si>
  <si>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</si>
  <si>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</si>
  <si>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</si>
  <si>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</si>
  <si>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</si>
  <si>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</si>
  <si>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</si>
  <si>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</si>
  <si>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</si>
  <si>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</si>
  <si>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</si>
  <si>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</si>
  <si>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</si>
  <si>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</si>
  <si>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</si>
  <si>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</si>
  <si>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</si>
  <si>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</si>
  <si>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</si>
  <si>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</si>
  <si>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</si>
  <si>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</si>
  <si>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</si>
  <si>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</si>
  <si>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</si>
  <si>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</si>
  <si>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</si>
  <si>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</si>
  <si>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</si>
  <si>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</si>
  <si>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</si>
  <si>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</si>
  <si>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</si>
  <si>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</si>
  <si>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</si>
  <si>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</si>
  <si>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</si>
  <si>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</si>
  <si>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</si>
  <si>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</si>
  <si>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</si>
  <si>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</si>
  <si>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</si>
  <si>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</si>
  <si>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</si>
  <si>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</si>
  <si>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</si>
  <si>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</si>
  <si>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</si>
  <si>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</si>
  <si>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</si>
  <si>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</si>
  <si>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</si>
  <si>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</si>
  <si>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</si>
  <si>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</si>
  <si>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</si>
  <si>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</si>
  <si>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</si>
  <si>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</si>
  <si>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</si>
  <si>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</si>
  <si>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</si>
  <si>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</si>
  <si>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</si>
  <si>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</si>
  <si>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</si>
  <si>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</si>
  <si>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</si>
  <si>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</si>
  <si>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</si>
  <si>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</si>
  <si>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</si>
  <si>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</si>
  <si>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</si>
  <si>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</si>
  <si>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</si>
  <si>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</si>
  <si>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</si>
  <si>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</si>
  <si>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</si>
  <si>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</si>
  <si>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</si>
  <si>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</si>
  <si>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</si>
  <si>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</si>
  <si>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</si>
  <si>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</si>
  <si>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</si>
  <si>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</si>
  <si>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</si>
  <si>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</si>
  <si>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</si>
  <si>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</si>
  <si>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</si>
  <si>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</si>
  <si>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</si>
  <si>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</si>
  <si>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</si>
  <si>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</si>
  <si>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</si>
  <si>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</si>
  <si>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</si>
  <si>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</si>
  <si>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</si>
  <si>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</si>
  <si>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</si>
  <si>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</si>
  <si>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</si>
  <si>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</si>
  <si>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</si>
  <si>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</si>
  <si>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</si>
  <si>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</si>
  <si>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</si>
  <si>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</si>
  <si>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</si>
  <si>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</si>
  <si>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</si>
  <si>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</si>
  <si>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</si>
  <si>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</si>
  <si>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</si>
  <si>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</si>
  <si>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</si>
  <si>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</si>
  <si>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</si>
  <si>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</si>
  <si>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</si>
  <si>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</si>
  <si>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</si>
  <si>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</si>
  <si>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</si>
  <si>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</si>
  <si>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</si>
  <si>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</si>
  <si>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</si>
  <si>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</si>
  <si>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</si>
  <si>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</si>
  <si>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</si>
  <si>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</si>
  <si>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</si>
  <si>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</si>
  <si>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</si>
  <si>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</si>
  <si>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</si>
  <si>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</si>
  <si>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</si>
  <si>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</si>
  <si>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</si>
  <si>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</si>
  <si>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</si>
  <si>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</si>
  <si>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</si>
  <si>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</si>
  <si>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</si>
  <si>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</si>
  <si>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</si>
  <si>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</si>
  <si>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</si>
  <si>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</si>
  <si>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</si>
  <si>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</si>
  <si>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</si>
  <si>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</si>
  <si>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</si>
  <si>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</si>
  <si>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</si>
  <si>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</si>
  <si>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</si>
  <si>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</si>
  <si>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</si>
  <si>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</si>
  <si>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</si>
  <si>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</si>
  <si>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</si>
  <si>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</si>
  <si>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</si>
  <si>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</si>
  <si>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</si>
  <si>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</si>
  <si>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</si>
  <si>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</si>
  <si>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</si>
  <si>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</si>
  <si>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</si>
  <si>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</si>
  <si>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</si>
  <si>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</si>
  <si>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</si>
  <si>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</si>
  <si>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</si>
  <si>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</si>
  <si>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</si>
  <si>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</si>
  <si>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</si>
  <si>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</si>
  <si>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</si>
  <si>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</si>
  <si>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</si>
  <si>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</si>
  <si>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</si>
  <si>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</si>
  <si>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</si>
  <si>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</si>
  <si>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</si>
  <si>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</si>
  <si>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</si>
  <si>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</si>
  <si>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</si>
  <si>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</si>
  <si>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</si>
  <si>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</si>
  <si>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</si>
  <si>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</si>
  <si>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</si>
  <si>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</si>
  <si>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</si>
  <si>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</si>
  <si>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</si>
  <si>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</si>
  <si>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</si>
  <si>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</si>
  <si>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</si>
  <si>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</si>
  <si>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</si>
  <si>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</si>
  <si>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</si>
  <si>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</si>
  <si>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</si>
  <si>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</si>
  <si>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</si>
  <si>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</si>
  <si>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</si>
  <si>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</si>
  <si>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</si>
  <si>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</si>
  <si>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</si>
  <si>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</si>
  <si>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</si>
  <si>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</si>
  <si>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</si>
  <si>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</si>
  <si>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</si>
  <si>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</si>
  <si>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</si>
  <si>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</si>
  <si>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</si>
  <si>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</si>
  <si>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</si>
  <si>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</si>
  <si>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</si>
  <si>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</si>
  <si>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</si>
  <si>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</si>
  <si>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</si>
  <si>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</si>
  <si>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</si>
  <si>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</si>
  <si>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</si>
  <si>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</si>
  <si>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</si>
  <si>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</si>
  <si>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</si>
  <si>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</si>
  <si>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</si>
  <si>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</si>
  <si>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</si>
  <si>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</si>
  <si>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</si>
  <si>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</si>
  <si>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</si>
  <si>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</si>
  <si>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</si>
  <si>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</si>
  <si>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</si>
  <si>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</si>
  <si>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</si>
  <si>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</si>
  <si>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</si>
  <si>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</si>
  <si>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</si>
  <si>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</si>
  <si>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</si>
  <si>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</si>
  <si>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</si>
  <si>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</si>
  <si>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</si>
  <si>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</si>
  <si>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</si>
  <si>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</si>
  <si>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</si>
  <si>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</si>
  <si>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</si>
  <si>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</si>
  <si>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</si>
  <si>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</si>
  <si>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</si>
  <si>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</si>
  <si>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</si>
  <si>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</si>
  <si>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</si>
  <si>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</si>
  <si>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</si>
  <si>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</si>
  <si>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</si>
  <si>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</si>
  <si>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</si>
  <si>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</si>
  <si>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</si>
  <si>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</si>
  <si>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</si>
  <si>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</si>
  <si>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</si>
  <si>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</si>
  <si>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</si>
  <si>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</si>
  <si>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</si>
  <si>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</si>
  <si>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</si>
  <si>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</si>
  <si>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</si>
  <si>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</si>
  <si>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</si>
  <si>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</si>
  <si>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</si>
  <si>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</si>
  <si>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</si>
  <si>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</si>
  <si>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</si>
  <si>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</si>
  <si>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</si>
  <si>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</si>
  <si>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</si>
  <si>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</si>
  <si>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</si>
  <si>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</si>
  <si>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</si>
  <si>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</si>
  <si>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</si>
  <si>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</si>
  <si>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</si>
  <si>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</si>
  <si>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</si>
  <si>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</si>
  <si>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</si>
  <si>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</si>
  <si>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</si>
  <si>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</si>
  <si>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</si>
  <si>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</si>
  <si>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</si>
  <si>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</si>
  <si>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</si>
  <si>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</si>
  <si>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</si>
  <si>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</si>
  <si>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</si>
  <si>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</si>
  <si>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</si>
  <si>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</si>
  <si>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</si>
  <si>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</si>
  <si>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</si>
  <si>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</si>
  <si>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</si>
  <si>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</si>
  <si>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</si>
  <si>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</si>
  <si>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</si>
  <si>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</si>
  <si>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</si>
  <si>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</si>
  <si>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</si>
  <si>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</si>
  <si>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</si>
  <si>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</si>
  <si>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</si>
  <si>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</si>
  <si>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</si>
  <si>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</si>
  <si>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</si>
  <si>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</si>
  <si>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</si>
  <si>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</si>
  <si>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</si>
  <si>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</si>
  <si>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</si>
  <si>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</si>
  <si>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</si>
  <si>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</si>
  <si>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</si>
  <si>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</si>
  <si>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</si>
  <si>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</si>
  <si>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</si>
  <si>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</si>
  <si>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</si>
  <si>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</si>
  <si>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</si>
  <si>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</si>
  <si>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</si>
  <si>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</si>
  <si>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</si>
  <si>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</si>
  <si>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</si>
  <si>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</si>
  <si>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</si>
  <si>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</si>
  <si>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</si>
  <si>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</si>
  <si>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</si>
  <si>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</si>
  <si>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</si>
  <si>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</si>
  <si>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</si>
  <si>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</si>
  <si>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</si>
  <si>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</si>
  <si>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</si>
  <si>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</si>
  <si>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</si>
  <si>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</si>
  <si>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</si>
  <si>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</si>
  <si>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</si>
  <si>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</si>
  <si>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</si>
  <si>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</si>
  <si>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</si>
  <si>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</si>
  <si>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</si>
  <si>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</si>
  <si>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</si>
  <si>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</si>
  <si>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</si>
  <si>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</si>
  <si>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</si>
  <si>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</si>
  <si>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</si>
  <si>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</si>
  <si>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</si>
  <si>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</si>
  <si>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</si>
  <si>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</si>
  <si>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</si>
  <si>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</si>
  <si>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</si>
  <si>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</si>
  <si>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</si>
  <si>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</si>
  <si>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</si>
  <si>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</si>
  <si>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</si>
  <si>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</si>
  <si>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</si>
  <si>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</si>
  <si>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</si>
  <si>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</si>
  <si>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</si>
  <si>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</si>
  <si>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</si>
  <si>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</si>
  <si>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</si>
  <si>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</si>
  <si>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</si>
  <si>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</si>
  <si>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</si>
  <si>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</si>
  <si>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</si>
  <si>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</si>
  <si>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</si>
  <si>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</si>
  <si>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</si>
  <si>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</si>
  <si>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</si>
  <si>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</si>
  <si>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</si>
  <si>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</si>
  <si>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</si>
  <si>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</si>
  <si>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</si>
  <si>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</si>
  <si>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</si>
  <si>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</si>
  <si>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</si>
  <si>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</si>
  <si>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</si>
  <si>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</si>
  <si>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</si>
  <si>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</si>
  <si>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</si>
  <si>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</si>
  <si>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</si>
  <si>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</si>
  <si>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</si>
  <si>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</si>
  <si>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</si>
  <si>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</si>
  <si>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</si>
  <si>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</si>
  <si>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</si>
  <si>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</si>
  <si>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</si>
  <si>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</si>
  <si>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</si>
  <si>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</si>
  <si>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</si>
  <si>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</si>
  <si>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</si>
  <si>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</si>
  <si>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</si>
  <si>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</si>
  <si>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</si>
  <si>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</si>
  <si>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</si>
  <si>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</si>
  <si>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</si>
  <si>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</si>
  <si>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</si>
  <si>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</si>
  <si>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</si>
  <si>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</si>
  <si>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</si>
  <si>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</si>
  <si>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</si>
  <si>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</si>
  <si>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</si>
  <si>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</si>
  <si>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</si>
  <si>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</si>
  <si>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</si>
  <si>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</si>
  <si>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</si>
  <si>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</si>
  <si>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</si>
  <si>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</si>
  <si>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</si>
  <si>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</si>
  <si>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</si>
  <si>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</si>
  <si>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</si>
  <si>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</si>
  <si>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</si>
  <si>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</si>
  <si>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</si>
  <si>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</si>
  <si>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</si>
  <si>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</si>
  <si>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</si>
  <si>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</si>
  <si>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</si>
  <si>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</si>
  <si>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</si>
  <si>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</si>
  <si>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</si>
  <si>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</si>
  <si>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</si>
  <si>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</si>
  <si>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</si>
  <si>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</si>
  <si>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</si>
  <si>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</si>
  <si>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</si>
  <si>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</si>
  <si>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</si>
  <si>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</si>
  <si>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</si>
  <si>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</si>
  <si>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</si>
  <si>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</si>
  <si>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</si>
  <si>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</si>
  <si>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</si>
  <si>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</si>
  <si>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</si>
  <si>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</si>
  <si>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</si>
  <si>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</si>
  <si>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</si>
  <si>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</si>
  <si>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</si>
  <si>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</si>
  <si>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</si>
  <si>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</si>
  <si>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</si>
  <si>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</si>
  <si>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</si>
  <si>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</si>
  <si>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</si>
  <si>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</si>
  <si>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</si>
  <si>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</si>
  <si>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</si>
  <si>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</si>
  <si>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</si>
  <si>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</si>
  <si>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</si>
  <si>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</si>
  <si>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</si>
  <si>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</si>
  <si>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</si>
  <si>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</si>
  <si>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</si>
  <si>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</si>
  <si>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</si>
  <si>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</si>
  <si>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</si>
  <si>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</si>
  <si>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</si>
  <si>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</si>
  <si>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</si>
  <si>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</si>
  <si>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</si>
  <si>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</si>
  <si>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</si>
  <si>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</si>
  <si>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</si>
  <si>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</si>
  <si>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</si>
  <si>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</si>
  <si>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</si>
  <si>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</si>
  <si>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</si>
  <si>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</si>
  <si>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</si>
  <si>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</si>
  <si>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</si>
  <si>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</si>
  <si>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</si>
  <si>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</si>
  <si>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</si>
  <si>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</si>
  <si>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</si>
  <si>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</si>
  <si>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</si>
  <si>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</si>
  <si>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</si>
  <si>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</si>
  <si>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</si>
  <si>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</si>
  <si>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</si>
  <si>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</si>
  <si>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</si>
  <si>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</si>
  <si>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</si>
  <si>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</si>
  <si>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</si>
  <si>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</si>
  <si>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</si>
  <si>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</si>
  <si>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</si>
  <si>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</si>
  <si>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</si>
  <si>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</si>
  <si>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</si>
  <si>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</si>
  <si>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</si>
  <si>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</si>
  <si>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</si>
  <si>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</si>
  <si>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</si>
  <si>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</si>
  <si>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</si>
  <si>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</si>
  <si>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</si>
  <si>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</si>
  <si>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</si>
  <si>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</si>
  <si>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</si>
  <si>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</si>
  <si>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</si>
  <si>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</si>
  <si>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</si>
  <si>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</si>
  <si>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</si>
  <si>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</si>
  <si>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</si>
  <si>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</si>
  <si>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</si>
  <si>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</si>
  <si>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</si>
  <si>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</si>
  <si>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</si>
  <si>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</si>
  <si>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</si>
  <si>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</si>
  <si>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</si>
  <si>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</si>
  <si>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</si>
  <si>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</si>
  <si>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</si>
  <si>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</si>
  <si>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</si>
  <si>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</si>
  <si>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</si>
  <si>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</si>
  <si>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</si>
  <si>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</si>
  <si>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</si>
  <si>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</si>
  <si>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</si>
  <si>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</si>
  <si>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</si>
  <si>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</si>
  <si>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</si>
  <si>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</si>
  <si>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</si>
  <si>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</si>
  <si>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</si>
  <si>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</si>
  <si>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</si>
  <si>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</si>
  <si>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</si>
  <si>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</si>
  <si>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</si>
  <si>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</si>
  <si>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</si>
  <si>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</si>
  <si>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</si>
  <si>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</si>
  <si>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</si>
  <si>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</si>
  <si>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</si>
  <si>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</si>
  <si>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</si>
  <si>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</si>
  <si>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</si>
  <si>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</si>
  <si>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</si>
  <si>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</si>
  <si>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</si>
  <si>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</si>
  <si>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</si>
  <si>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</si>
  <si>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</si>
  <si>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</si>
  <si>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</si>
  <si>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</si>
  <si>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</si>
  <si>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</si>
  <si>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</si>
  <si>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</si>
  <si>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</si>
  <si>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</si>
  <si>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</si>
  <si>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</si>
  <si>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</si>
  <si>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</si>
  <si>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</si>
  <si>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</si>
  <si>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</si>
  <si>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</si>
  <si>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</si>
  <si>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</si>
  <si>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</si>
  <si>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</si>
  <si>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</si>
  <si>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</si>
  <si>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</si>
  <si>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</si>
  <si>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</si>
  <si>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</si>
  <si>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</si>
  <si>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</si>
  <si>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</si>
  <si>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</si>
  <si>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</si>
  <si>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</si>
  <si>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</si>
  <si>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</si>
  <si>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</si>
  <si>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</si>
  <si>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</si>
  <si>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</si>
  <si>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</si>
  <si>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</si>
  <si>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</si>
  <si>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</si>
  <si>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</si>
  <si>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</si>
  <si>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</si>
  <si>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</si>
  <si>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</si>
  <si>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</si>
  <si>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</si>
  <si>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</si>
  <si>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</si>
  <si>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</si>
  <si>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</si>
  <si>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</si>
  <si>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</si>
  <si>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</si>
  <si>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</si>
  <si>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</si>
  <si>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</si>
  <si>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</si>
  <si>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</si>
  <si>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</si>
  <si>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</si>
  <si>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</si>
  <si>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</si>
  <si>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</si>
  <si>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</si>
  <si>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</si>
  <si>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</si>
  <si>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</si>
  <si>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</si>
  <si>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</si>
  <si>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</si>
  <si>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</si>
  <si>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</si>
  <si>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</si>
  <si>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</si>
  <si>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</si>
  <si>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</si>
  <si>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</si>
  <si>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</si>
  <si>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</si>
  <si>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</si>
  <si>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</si>
  <si>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</si>
  <si>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</si>
  <si>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</si>
  <si>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</si>
  <si>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</si>
  <si>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</si>
  <si>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</si>
  <si>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</si>
  <si>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</si>
  <si>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</si>
  <si>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</si>
  <si>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</si>
  <si>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</si>
  <si>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</si>
  <si>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</si>
  <si>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</si>
  <si>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</si>
  <si>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</si>
  <si>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</si>
  <si>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</si>
  <si>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</si>
  <si>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</si>
  <si>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</si>
  <si>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</si>
  <si>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</si>
  <si>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</si>
  <si>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</si>
  <si>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</si>
  <si>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</si>
  <si>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</si>
  <si>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</si>
  <si>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</si>
  <si>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</si>
  <si>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</si>
  <si>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</si>
  <si>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</si>
  <si>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</si>
  <si>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</si>
  <si>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</si>
  <si>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</si>
  <si>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</si>
  <si>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</si>
  <si>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</si>
  <si>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</si>
  <si>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</si>
  <si>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</si>
  <si>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</si>
  <si>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</si>
  <si>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</si>
  <si>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</si>
  <si>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</si>
  <si>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</si>
  <si>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</si>
  <si>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</si>
  <si>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</si>
  <si>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</si>
  <si>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</si>
  <si>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</si>
  <si>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</si>
  <si>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</si>
  <si>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</si>
  <si>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</si>
  <si>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</si>
  <si>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</si>
  <si>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</si>
  <si>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</si>
  <si>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</si>
  <si>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</si>
  <si>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</si>
  <si>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</si>
  <si>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</si>
  <si>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</si>
  <si>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</si>
  <si>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</si>
  <si>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</si>
  <si>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</si>
  <si>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</si>
  <si>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</si>
  <si>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</si>
  <si>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</si>
  <si>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</si>
  <si>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</si>
  <si>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</si>
  <si>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</si>
  <si>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</si>
  <si>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</si>
  <si>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</si>
  <si>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</si>
  <si>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</si>
  <si>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</si>
  <si>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</si>
  <si>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</si>
  <si>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</si>
  <si>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</si>
  <si>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</si>
  <si>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</si>
  <si>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</si>
  <si>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</si>
  <si>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</si>
  <si>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</si>
  <si>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</si>
  <si>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</si>
  <si>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</si>
  <si>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</si>
  <si>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</si>
  <si>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</si>
  <si>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</si>
  <si>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</si>
  <si>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</si>
  <si>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</si>
  <si>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</si>
  <si>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</si>
  <si>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</si>
  <si>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</si>
  <si>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</si>
  <si>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</si>
  <si>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</si>
  <si>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</si>
  <si>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</si>
  <si>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</si>
  <si>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</si>
  <si>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</si>
  <si>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</si>
  <si>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</si>
  <si>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</si>
  <si>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</si>
  <si>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</si>
  <si>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</si>
  <si>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</si>
  <si>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</si>
  <si>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</si>
  <si>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</si>
  <si>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</si>
  <si>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</si>
  <si>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</si>
  <si>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</si>
  <si>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</si>
  <si>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</si>
  <si>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</si>
  <si>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</si>
  <si>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</si>
  <si>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</si>
  <si>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</si>
  <si>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</si>
  <si>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</si>
  <si>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</si>
  <si>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</si>
  <si>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</si>
  <si>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</si>
  <si>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</si>
  <si>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</si>
  <si>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</si>
  <si>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</si>
  <si>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</si>
  <si>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</si>
  <si>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</si>
  <si>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</si>
  <si>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</si>
  <si>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</si>
  <si>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</si>
  <si>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</si>
  <si>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</si>
  <si>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</si>
  <si>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</si>
  <si>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</si>
  <si>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</si>
  <si>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</si>
  <si>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</si>
  <si>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</si>
  <si>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</si>
  <si>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</si>
  <si>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</si>
  <si>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</si>
  <si>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</si>
  <si>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</si>
  <si>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</si>
  <si>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</si>
  <si>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</si>
  <si>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</si>
  <si>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</si>
  <si>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</si>
  <si>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</si>
  <si>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</si>
  <si>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</si>
  <si>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</si>
  <si>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</si>
  <si>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</si>
  <si>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</si>
  <si>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</si>
  <si>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</si>
  <si>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</si>
  <si>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</si>
  <si>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</si>
  <si>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</si>
  <si>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</si>
  <si>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</si>
  <si>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</si>
  <si>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</si>
  <si>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</si>
  <si>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</si>
  <si>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</si>
  <si>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</si>
  <si>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</si>
  <si>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</si>
  <si>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</si>
  <si>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</si>
  <si>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</si>
  <si>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</si>
  <si>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</si>
  <si>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</si>
  <si>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</si>
  <si>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</si>
  <si>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</si>
  <si>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</si>
  <si>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</si>
  <si>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</si>
  <si>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</si>
  <si>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</si>
  <si>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</si>
  <si>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</si>
  <si>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</si>
  <si>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</si>
  <si>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</si>
  <si>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</si>
  <si>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</si>
  <si>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</si>
  <si>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</si>
  <si>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</si>
  <si>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</si>
  <si>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</si>
  <si>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</si>
  <si>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</si>
  <si>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</si>
  <si>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</si>
  <si>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</si>
  <si>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</si>
  <si>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</si>
  <si>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</si>
  <si>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</si>
  <si>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</si>
  <si>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</si>
  <si>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</si>
  <si>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</si>
  <si>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</si>
  <si>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</si>
  <si>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</si>
  <si>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</si>
  <si>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</si>
  <si>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</si>
  <si>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</si>
  <si>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</si>
  <si>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</si>
  <si>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</si>
  <si>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</si>
  <si>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</si>
  <si>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</si>
  <si>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</si>
  <si>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</si>
  <si>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</si>
  <si>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</si>
  <si>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</si>
  <si>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</si>
  <si>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</si>
  <si>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</si>
  <si>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</si>
  <si>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</si>
  <si>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</si>
  <si>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</si>
  <si>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</si>
  <si>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</si>
  <si>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</si>
  <si>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</si>
  <si>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</si>
  <si>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</si>
  <si>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</si>
  <si>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</si>
  <si>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</si>
  <si>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</si>
  <si>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</si>
  <si>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</si>
  <si>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</si>
  <si>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</si>
  <si>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</si>
  <si>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</si>
  <si>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</si>
  <si>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</si>
  <si>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</si>
  <si>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</si>
  <si>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</si>
  <si>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</si>
  <si>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</si>
  <si>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</si>
  <si>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</si>
  <si>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</si>
  <si>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</si>
  <si>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</si>
  <si>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</si>
  <si>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</si>
  <si>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</si>
  <si>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</si>
  <si>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</si>
  <si>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</si>
  <si>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</si>
  <si>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</si>
  <si>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</si>
  <si>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</si>
  <si>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</si>
  <si>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</si>
  <si>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</si>
  <si>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</si>
  <si>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</si>
  <si>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</si>
  <si>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</si>
  <si>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</si>
  <si>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</si>
  <si>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</si>
  <si>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</si>
  <si>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</si>
  <si>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</si>
  <si>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</si>
  <si>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</si>
  <si>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</si>
  <si>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</si>
  <si>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</si>
  <si>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</si>
  <si>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</si>
  <si>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</si>
  <si>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</si>
  <si>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</si>
  <si>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</si>
  <si>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</si>
  <si>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</si>
  <si>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</si>
  <si>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</si>
  <si>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</si>
  <si>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</si>
  <si>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</si>
  <si>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</si>
  <si>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</si>
  <si>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</si>
  <si>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</si>
  <si>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</si>
  <si>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</si>
  <si>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</si>
  <si>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</si>
  <si>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</si>
  <si>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</si>
  <si>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</si>
  <si>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</si>
  <si>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</si>
  <si>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</si>
  <si>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</si>
  <si>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</si>
  <si>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</si>
  <si>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</si>
  <si>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</si>
  <si>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</si>
  <si>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</si>
  <si>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</si>
  <si>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</si>
  <si>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</si>
  <si>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</si>
  <si>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</si>
  <si>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</si>
  <si>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</si>
  <si>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</si>
  <si>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</si>
  <si>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</si>
  <si>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</si>
  <si>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</si>
  <si>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</si>
  <si>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</si>
  <si>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</si>
  <si>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</si>
  <si>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</si>
  <si>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</si>
  <si>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</si>
  <si>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</si>
  <si>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</si>
  <si>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</si>
  <si>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</si>
  <si>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</si>
  <si>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</si>
  <si>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</si>
  <si>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</si>
  <si>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</si>
  <si>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</si>
  <si>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</si>
  <si>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</si>
  <si>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</si>
  <si>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</si>
  <si>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</si>
  <si>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</si>
  <si>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</si>
  <si>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</si>
  <si>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</si>
  <si>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</si>
  <si>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</si>
  <si>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</si>
  <si>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</si>
  <si>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</si>
  <si>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</si>
  <si>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</si>
  <si>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</si>
  <si>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</si>
  <si>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</si>
  <si>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</si>
  <si>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</si>
  <si>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</si>
  <si>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</si>
  <si>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</si>
  <si>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</si>
  <si>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</si>
  <si>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</si>
  <si>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</si>
  <si>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</si>
  <si>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</si>
  <si>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</si>
  <si>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</si>
  <si>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</si>
  <si>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</si>
  <si>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</si>
  <si>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</si>
  <si>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</si>
  <si>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</si>
  <si>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</si>
  <si>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</si>
  <si>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</si>
  <si>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</si>
  <si>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</si>
  <si>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</si>
  <si>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</si>
  <si>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</si>
  <si>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</si>
  <si>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</si>
  <si>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</si>
  <si>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</si>
  <si>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</si>
  <si>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</si>
  <si>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</si>
  <si>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</si>
  <si>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</si>
  <si>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</si>
  <si>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</si>
  <si>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</si>
  <si>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</si>
  <si>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</si>
  <si>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</si>
  <si>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</si>
  <si>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</si>
  <si>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</si>
  <si>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</si>
  <si>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</si>
  <si>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</si>
  <si>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</si>
  <si>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</si>
  <si>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</si>
  <si>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</si>
  <si>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</si>
  <si>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</si>
  <si>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</si>
  <si>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</si>
  <si>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</si>
  <si>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</si>
  <si>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</si>
  <si>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</si>
  <si>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</si>
  <si>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</si>
  <si>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</si>
  <si>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</si>
  <si>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</si>
  <si>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</si>
  <si>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</si>
  <si>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</si>
  <si>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</si>
  <si>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</si>
  <si>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</si>
  <si>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</si>
  <si>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</si>
  <si>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</si>
  <si>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</si>
  <si>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</si>
  <si>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</si>
  <si>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</si>
  <si>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</si>
  <si>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</si>
  <si>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</si>
  <si>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</si>
  <si>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</si>
  <si>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</si>
  <si>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</si>
  <si>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</si>
  <si>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</si>
  <si>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</si>
  <si>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</si>
  <si>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</si>
  <si>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</si>
  <si>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</si>
  <si>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</si>
  <si>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</si>
  <si>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</si>
  <si>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</si>
  <si>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</si>
  <si>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</si>
  <si>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</si>
  <si>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</si>
  <si>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</si>
  <si>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</si>
  <si>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</si>
  <si>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</si>
  <si>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</si>
  <si>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</si>
  <si>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</si>
  <si>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</si>
  <si>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</si>
  <si>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</si>
  <si>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</si>
  <si>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</si>
  <si>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</si>
  <si>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</si>
  <si>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</si>
  <si>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</si>
  <si>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</si>
  <si>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</si>
  <si>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</si>
  <si>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</si>
  <si>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</si>
  <si>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</si>
  <si>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</si>
  <si>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</si>
  <si>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</si>
  <si>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</si>
  <si>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</si>
  <si>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</si>
  <si>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</si>
  <si>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</si>
  <si>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</si>
  <si>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</si>
  <si>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</si>
  <si>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</si>
  <si>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</si>
  <si>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</si>
  <si>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</si>
  <si>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</si>
  <si>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</si>
  <si>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</si>
  <si>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</si>
  <si>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</si>
  <si>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</si>
  <si>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</si>
  <si>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</si>
  <si>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</si>
  <si>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</si>
  <si>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</si>
  <si>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</si>
  <si>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</si>
  <si>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</si>
  <si>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</si>
  <si>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</si>
  <si>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</si>
  <si>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</si>
  <si>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</si>
  <si>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</si>
  <si>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</si>
  <si>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</si>
  <si>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</si>
  <si>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</si>
  <si>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</si>
  <si>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</si>
  <si>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</si>
  <si>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</si>
  <si>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</si>
  <si>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</si>
  <si>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</si>
  <si>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</si>
  <si>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</si>
  <si>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</si>
  <si>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</si>
  <si>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</si>
  <si>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</si>
  <si>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</si>
  <si>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</si>
  <si>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</si>
  <si>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</si>
  <si>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</si>
  <si>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</si>
  <si>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</si>
  <si>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</si>
  <si>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</si>
  <si>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</si>
  <si>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</si>
  <si>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</si>
  <si>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</si>
  <si>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</si>
  <si>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</si>
  <si>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</si>
  <si>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</si>
  <si>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</si>
  <si>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</si>
  <si>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</si>
  <si>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</si>
  <si>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</si>
  <si>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</si>
  <si>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</si>
  <si>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</si>
  <si>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</si>
  <si>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</si>
  <si>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</si>
  <si>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</si>
  <si>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</si>
  <si>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</si>
  <si>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</si>
  <si>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</si>
  <si>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</si>
  <si>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</si>
  <si>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</si>
  <si>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</si>
  <si>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</si>
  <si>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</si>
  <si>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</si>
  <si>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</si>
  <si>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</si>
  <si>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</si>
  <si>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</si>
  <si>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</si>
  <si>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</si>
  <si>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</si>
  <si>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</si>
  <si>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</si>
  <si>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</si>
  <si>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</si>
  <si>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</si>
  <si>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</si>
  <si>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</si>
  <si>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</si>
  <si>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</si>
  <si>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</si>
  <si>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</si>
  <si>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</si>
  <si>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</si>
  <si>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</si>
  <si>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</si>
  <si>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</si>
  <si>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</si>
  <si>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</si>
  <si>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</si>
  <si>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</si>
  <si>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</si>
  <si>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</si>
  <si>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</si>
  <si>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</si>
  <si>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</si>
  <si>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</si>
  <si>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</si>
  <si>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</si>
  <si>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</si>
  <si>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</si>
  <si>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</si>
  <si>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</si>
  <si>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</si>
  <si>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</si>
  <si>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</si>
  <si>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</si>
  <si>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</si>
  <si>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</si>
  <si>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</si>
  <si>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</si>
  <si>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</si>
  <si>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</si>
  <si>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</si>
  <si>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</si>
  <si>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</si>
  <si>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</si>
  <si>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</si>
  <si>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</si>
  <si>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</si>
  <si>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</si>
  <si>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</si>
  <si>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</si>
  <si>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</si>
  <si>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</si>
  <si>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</si>
  <si>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</si>
  <si>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</si>
  <si>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</si>
  <si>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</si>
  <si>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</si>
  <si>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</si>
  <si>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</si>
  <si>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</si>
  <si>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</si>
  <si>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</si>
  <si>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</si>
  <si>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</si>
  <si>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</si>
  <si>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</si>
  <si>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</si>
  <si>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</si>
  <si>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</si>
  <si>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</si>
  <si>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</si>
  <si>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</si>
  <si>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</si>
  <si>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</si>
  <si>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</si>
  <si>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</si>
  <si>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</si>
  <si>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</si>
  <si>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</si>
  <si>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</si>
  <si>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</si>
  <si>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</si>
  <si>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</si>
  <si>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</si>
  <si>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</si>
  <si>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</si>
  <si>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</si>
  <si>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</si>
  <si>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</si>
  <si>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</si>
  <si>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</si>
  <si>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</si>
  <si>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</si>
  <si>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</si>
  <si>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</si>
  <si>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</si>
  <si>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</si>
  <si>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</si>
  <si>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</si>
  <si>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</si>
  <si>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</si>
  <si>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</si>
  <si>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</si>
  <si>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</si>
  <si>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</si>
  <si>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</si>
  <si>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</si>
  <si>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</si>
  <si>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</si>
  <si>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</si>
  <si>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</si>
  <si>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</si>
  <si>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</si>
  <si>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</si>
  <si>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</si>
  <si>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</si>
  <si>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</si>
  <si>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</si>
  <si>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</si>
  <si>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</si>
  <si>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</si>
  <si>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</si>
  <si>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</si>
  <si>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</si>
  <si>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</si>
  <si>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</si>
  <si>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</si>
  <si>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</si>
  <si>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</si>
  <si>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</si>
  <si>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</si>
  <si>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</si>
  <si>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</si>
  <si>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</si>
  <si>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</si>
  <si>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</si>
  <si>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</si>
  <si>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</si>
  <si>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</si>
  <si>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</si>
  <si>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</si>
  <si>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</si>
  <si>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</si>
  <si>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</si>
  <si>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</si>
  <si>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</si>
  <si>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</si>
  <si>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</si>
  <si>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</si>
  <si>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</si>
  <si>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</si>
  <si>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</si>
  <si>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</si>
  <si>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</si>
  <si>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</si>
  <si>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</si>
  <si>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</si>
  <si>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</si>
  <si>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</si>
  <si>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</si>
  <si>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</si>
  <si>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</si>
  <si>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</si>
  <si>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</si>
  <si>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</si>
  <si>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</si>
  <si>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</si>
  <si>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</si>
  <si>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</si>
  <si>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</si>
  <si>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</si>
  <si>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</si>
  <si>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</si>
  <si>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</si>
  <si>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</si>
  <si>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</si>
  <si>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</si>
  <si>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</si>
  <si>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</si>
  <si>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</si>
  <si>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</si>
  <si>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</si>
  <si>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</si>
  <si>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</si>
  <si>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</si>
  <si>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</si>
  <si>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</si>
  <si>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</si>
  <si>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</si>
  <si>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</si>
  <si>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</si>
  <si>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</si>
  <si>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</si>
  <si>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</si>
  <si>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</si>
  <si>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</si>
  <si>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</si>
  <si>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</si>
  <si>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</si>
  <si>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</si>
  <si>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</si>
  <si>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</si>
  <si>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</si>
  <si>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</si>
  <si>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</si>
  <si>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</si>
  <si>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</si>
  <si>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</si>
  <si>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</si>
  <si>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</si>
  <si>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</si>
  <si>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</si>
  <si>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</si>
  <si>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</si>
  <si>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</si>
  <si>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</si>
  <si>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</si>
  <si>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</si>
  <si>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</si>
  <si>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</si>
  <si>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</si>
  <si>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</si>
  <si>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</si>
  <si>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</si>
  <si>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</si>
  <si>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</si>
  <si>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</si>
  <si>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</si>
  <si>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</si>
  <si>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</si>
  <si>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</si>
  <si>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</si>
  <si>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</si>
  <si>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</si>
  <si>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</si>
  <si>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</si>
  <si>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</si>
  <si>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</si>
  <si>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</si>
  <si>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</si>
  <si>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</si>
  <si>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</si>
  <si>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</si>
  <si>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</si>
  <si>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</si>
  <si>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</si>
  <si>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</si>
  <si>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</si>
  <si>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</si>
  <si>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</si>
  <si>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</si>
  <si>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</si>
  <si>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</si>
  <si>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</si>
  <si>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</si>
  <si>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</si>
  <si>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</si>
  <si>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</si>
  <si>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</si>
  <si>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</si>
  <si>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</si>
  <si>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</si>
  <si>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</si>
  <si>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</si>
  <si>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</si>
  <si>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</si>
  <si>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</si>
  <si>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</si>
  <si>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</si>
  <si>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</si>
  <si>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</si>
  <si>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</si>
  <si>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</si>
  <si>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</si>
  <si>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</si>
  <si>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</si>
  <si>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</si>
  <si>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</si>
  <si>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</si>
  <si>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</si>
  <si>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</si>
  <si>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</si>
  <si>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</si>
  <si>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</si>
  <si>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</si>
  <si>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</si>
  <si>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</si>
  <si>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</si>
  <si>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</si>
  <si>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</si>
  <si>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</si>
  <si>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</si>
  <si>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</si>
  <si>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</si>
  <si>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</si>
  <si>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</si>
  <si>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</si>
  <si>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</si>
  <si>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</si>
  <si>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</si>
  <si>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</si>
  <si>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</si>
  <si>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</si>
  <si>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</si>
  <si>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</si>
  <si>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</si>
  <si>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</si>
  <si>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</si>
  <si>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</si>
  <si>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</si>
  <si>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</si>
  <si>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</si>
  <si>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</si>
  <si>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</si>
  <si>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</si>
  <si>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</si>
  <si>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</si>
  <si>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</si>
  <si>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</si>
  <si>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</si>
  <si>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</si>
  <si>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</si>
  <si>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</si>
  <si>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</si>
  <si>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</si>
  <si>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</si>
  <si>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</si>
  <si>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</si>
  <si>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</si>
  <si>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</si>
  <si>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</si>
  <si>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</si>
  <si>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</si>
  <si>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</si>
  <si>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</si>
  <si>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</si>
  <si>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</si>
  <si>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</si>
  <si>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</si>
  <si>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</si>
  <si>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</si>
  <si>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</si>
  <si>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</si>
  <si>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</si>
  <si>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</si>
  <si>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</si>
  <si>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</si>
  <si>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</si>
  <si>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</si>
  <si>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</si>
  <si>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</si>
  <si>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</si>
  <si>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</si>
  <si>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</si>
  <si>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</si>
  <si>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</si>
  <si>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</si>
  <si>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</si>
  <si>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</si>
  <si>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</si>
  <si>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</si>
  <si>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</si>
  <si>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</si>
  <si>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</si>
  <si>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</si>
  <si>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</si>
  <si>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</si>
  <si>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</si>
  <si>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</si>
  <si>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</si>
  <si>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</si>
  <si>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</si>
  <si>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</si>
  <si>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</si>
  <si>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</si>
  <si>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</si>
  <si>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</si>
  <si>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</si>
  <si>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</si>
  <si>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</si>
  <si>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</si>
  <si>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</si>
  <si>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</si>
  <si>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</si>
  <si>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</si>
  <si>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</si>
  <si>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</si>
  <si>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</si>
  <si>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</si>
  <si>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</si>
  <si>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</si>
  <si>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</si>
  <si>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</si>
  <si>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</si>
  <si>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</si>
  <si>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</si>
  <si>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</si>
  <si>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</si>
  <si>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</si>
  <si>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</si>
  <si>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</si>
  <si>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</si>
  <si>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</si>
  <si>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</si>
  <si>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</si>
  <si>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</si>
  <si>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</si>
  <si>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</si>
  <si>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</si>
  <si>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</si>
  <si>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</si>
  <si>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</si>
  <si>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</si>
  <si>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</si>
  <si>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</si>
  <si>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</si>
  <si>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</si>
  <si>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</si>
  <si>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</si>
  <si>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</si>
  <si>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</si>
  <si>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</si>
  <si>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</si>
  <si>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</si>
  <si>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</si>
  <si>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</si>
  <si>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</si>
  <si>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</si>
  <si>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</si>
  <si>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</si>
  <si>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</si>
  <si>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</si>
  <si>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</si>
  <si>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</si>
  <si>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</si>
  <si>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</si>
  <si>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</si>
  <si>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</si>
  <si>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</si>
  <si>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</si>
  <si>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</si>
  <si>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</si>
  <si>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</si>
  <si>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</si>
  <si>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</si>
  <si>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</si>
  <si>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</si>
  <si>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</si>
  <si>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</si>
  <si>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</si>
  <si>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</si>
  <si>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</si>
  <si>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</si>
  <si>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</si>
  <si>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</si>
  <si>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</si>
  <si>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</si>
  <si>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</si>
  <si>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</si>
  <si>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</si>
  <si>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</si>
  <si>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</si>
  <si>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</si>
  <si>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</si>
  <si>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</si>
  <si>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</si>
  <si>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</si>
  <si>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</si>
  <si>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</si>
  <si>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</si>
  <si>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</si>
  <si>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</si>
  <si>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</si>
  <si>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</si>
  <si>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</si>
  <si>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</si>
  <si>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</si>
  <si>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</si>
  <si>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</si>
  <si>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</si>
  <si>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</si>
  <si>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</si>
  <si>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</si>
  <si>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</si>
  <si>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</si>
  <si>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</si>
  <si>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</si>
  <si>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</si>
  <si>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</si>
  <si>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</si>
  <si>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</si>
  <si>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</si>
  <si>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</si>
  <si>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</si>
  <si>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</si>
  <si>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</si>
  <si>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</si>
  <si>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</si>
  <si>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</si>
  <si>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</si>
  <si>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</si>
  <si>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</si>
  <si>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</si>
  <si>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</si>
  <si>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</si>
  <si>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</si>
  <si>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</si>
  <si>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</si>
  <si>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</si>
  <si>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</si>
  <si>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</si>
  <si>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</si>
  <si>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</si>
  <si>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</si>
  <si>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</si>
  <si>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</si>
  <si>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</si>
  <si>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</si>
  <si>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</si>
  <si>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</si>
  <si>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</si>
  <si>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</si>
  <si>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</si>
  <si>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</si>
  <si>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</si>
  <si>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</si>
  <si>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</si>
  <si>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</si>
  <si>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</si>
  <si>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</si>
  <si>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</si>
  <si>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</si>
  <si>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</si>
  <si>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</si>
  <si>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</si>
  <si>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</si>
  <si>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</si>
  <si>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</si>
  <si>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</si>
  <si>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</si>
  <si>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</si>
  <si>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</si>
  <si>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</si>
  <si>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</si>
  <si>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</si>
  <si>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</si>
  <si>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</si>
  <si>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</si>
  <si>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</si>
  <si>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</si>
  <si>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</si>
  <si>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</si>
  <si>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</si>
  <si>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</si>
  <si>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</si>
  <si>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</si>
  <si>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</si>
  <si>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</si>
  <si>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</si>
  <si>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</si>
  <si>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</si>
  <si>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</si>
  <si>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</si>
  <si>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</si>
  <si>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</si>
  <si>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</si>
  <si>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</si>
  <si>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</si>
  <si>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</si>
  <si>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</si>
  <si>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</si>
  <si>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</si>
  <si>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</si>
  <si>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</si>
  <si>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</si>
  <si>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</si>
  <si>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</si>
  <si>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</si>
  <si>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</si>
  <si>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</si>
  <si>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</si>
  <si>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</si>
  <si>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</si>
  <si>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</si>
  <si>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</si>
  <si>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</si>
  <si>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</si>
  <si>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</si>
  <si>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</si>
  <si>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</si>
  <si>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</si>
  <si>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</si>
  <si>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</si>
  <si>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</si>
  <si>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</si>
  <si>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</si>
  <si>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</si>
  <si>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</si>
  <si>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</si>
  <si>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</si>
  <si>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</si>
  <si>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</si>
  <si>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</si>
  <si>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</si>
  <si>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</si>
  <si>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</si>
  <si>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</si>
  <si>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</si>
  <si>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</si>
  <si>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</si>
  <si>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</si>
  <si>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</si>
  <si>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</si>
  <si>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</si>
  <si>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</si>
  <si>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</si>
  <si>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</si>
  <si>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</si>
  <si>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</si>
  <si>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</si>
  <si>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</si>
  <si>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</si>
  <si>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</si>
  <si>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</si>
  <si>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</si>
  <si>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</si>
  <si>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</si>
  <si>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</si>
  <si>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</si>
  <si>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</si>
  <si>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</si>
  <si>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</si>
  <si>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</si>
  <si>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</si>
  <si>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</si>
  <si>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</si>
  <si>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</si>
  <si>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</si>
  <si>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</si>
  <si>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</si>
  <si>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</si>
  <si>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</si>
  <si>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</si>
  <si>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</si>
  <si>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</si>
  <si>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</si>
  <si>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</si>
  <si>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</si>
  <si>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</si>
  <si>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</si>
  <si>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</si>
  <si>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</si>
  <si>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</si>
  <si>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</si>
  <si>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</si>
  <si>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</si>
  <si>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</si>
  <si>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</si>
  <si>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</si>
  <si>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</si>
  <si>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</si>
  <si>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</si>
  <si>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</si>
  <si>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</si>
  <si>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</si>
  <si>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</si>
  <si>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</si>
  <si>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</si>
  <si>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</si>
  <si>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</si>
  <si>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</si>
  <si>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</si>
  <si>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</si>
  <si>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</si>
  <si>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</si>
  <si>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</si>
  <si>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</si>
  <si>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</si>
  <si>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</si>
  <si>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</si>
  <si>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</si>
  <si>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</si>
  <si>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</si>
  <si>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</si>
  <si>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</si>
  <si>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</si>
  <si>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</si>
  <si>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</si>
  <si>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</si>
  <si>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</si>
  <si>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</si>
  <si>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</si>
  <si>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</si>
  <si>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</si>
  <si>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</si>
  <si>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</si>
  <si>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</si>
  <si>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</si>
  <si>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</si>
  <si>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</si>
  <si>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</si>
  <si>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</si>
  <si>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</si>
  <si>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</si>
  <si>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</si>
  <si>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</si>
  <si>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</si>
  <si>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</si>
  <si>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</si>
  <si>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</si>
  <si>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</si>
  <si>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</si>
  <si>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</si>
  <si>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</si>
  <si>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</si>
  <si>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</si>
  <si>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</si>
  <si>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</si>
  <si>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</si>
  <si>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</si>
  <si>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</si>
  <si>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</si>
  <si>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</si>
  <si>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</si>
  <si>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</si>
  <si>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</si>
  <si>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</si>
  <si>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</si>
  <si>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</si>
  <si>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</si>
  <si>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</si>
  <si>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</si>
  <si>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</si>
  <si>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</si>
  <si>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</si>
  <si>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</si>
  <si>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</si>
  <si>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</si>
  <si>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</si>
  <si>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</si>
  <si>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</si>
  <si>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</si>
  <si>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</si>
  <si>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</si>
  <si>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</si>
  <si>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</si>
  <si>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</si>
  <si>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</si>
  <si>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</si>
  <si>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</si>
  <si>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</si>
  <si>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</si>
  <si>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</si>
  <si>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</si>
  <si>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</si>
  <si>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</si>
  <si>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</si>
  <si>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</si>
  <si>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</si>
  <si>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</si>
  <si>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</si>
  <si>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</si>
  <si>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</si>
  <si>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</si>
  <si>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</si>
  <si>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</si>
  <si>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</si>
  <si>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</si>
  <si>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</si>
  <si>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</si>
  <si>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</si>
  <si>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</si>
  <si>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</si>
  <si>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</si>
  <si>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</si>
  <si>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</si>
  <si>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</si>
  <si>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</si>
  <si>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</si>
  <si>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</si>
  <si>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</si>
  <si>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</si>
  <si>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</si>
  <si>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</si>
  <si>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</si>
  <si>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</si>
  <si>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</si>
  <si>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</si>
  <si>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</si>
  <si>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</si>
  <si>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</si>
  <si>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</si>
  <si>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</si>
  <si>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</si>
  <si>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</si>
  <si>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</si>
  <si>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</si>
  <si>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</si>
  <si>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</si>
  <si>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</si>
  <si>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</si>
  <si>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</si>
  <si>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</si>
  <si>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</si>
  <si>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</si>
  <si>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</si>
  <si>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</si>
  <si>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</si>
  <si>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</si>
  <si>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</si>
  <si>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</si>
  <si>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</si>
  <si>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</si>
  <si>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</si>
  <si>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</si>
  <si>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</si>
  <si>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</si>
  <si>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</si>
  <si>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</si>
  <si>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</si>
  <si>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</si>
  <si>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</si>
  <si>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</si>
  <si>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</si>
  <si>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</si>
  <si>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</si>
  <si>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</si>
  <si>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</si>
  <si>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</si>
  <si>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</si>
  <si>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</si>
  <si>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</si>
  <si>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</si>
  <si>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</si>
  <si>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</si>
  <si>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</si>
  <si>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</si>
  <si>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</si>
  <si>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</si>
  <si>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</si>
  <si>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</si>
  <si>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</si>
  <si>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</si>
  <si>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</si>
  <si>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</si>
  <si>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</si>
  <si>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</si>
  <si>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</si>
  <si>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</si>
  <si>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</si>
  <si>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</si>
  <si>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</si>
  <si>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</si>
  <si>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</si>
  <si>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</si>
  <si>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</si>
  <si>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</si>
  <si>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</si>
  <si>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</si>
  <si>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</si>
  <si>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</si>
  <si>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</si>
  <si>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</si>
  <si>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</si>
  <si>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</si>
  <si>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</si>
  <si>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</si>
  <si>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</si>
  <si>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</si>
  <si>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</si>
  <si>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</si>
  <si>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</si>
  <si>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</si>
  <si>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</si>
  <si>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</si>
  <si>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</si>
  <si>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</si>
  <si>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</si>
  <si>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</si>
  <si>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</si>
  <si>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</si>
  <si>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</si>
  <si>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</si>
  <si>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</si>
  <si>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</si>
  <si>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</si>
  <si>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</si>
  <si>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</si>
  <si>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</si>
  <si>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</si>
  <si>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</si>
  <si>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</si>
  <si>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</si>
  <si>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</si>
  <si>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</si>
  <si>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</si>
  <si>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</si>
  <si>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</si>
  <si>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</si>
  <si>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</si>
  <si>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</si>
  <si>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</si>
  <si>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</si>
  <si>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</si>
  <si>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</si>
  <si>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</si>
  <si>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</si>
  <si>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</si>
  <si>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</si>
  <si>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</si>
  <si>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</si>
  <si>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</si>
  <si>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</si>
  <si>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</si>
  <si>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</si>
  <si>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</si>
  <si>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</si>
  <si>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</si>
  <si>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</si>
  <si>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</si>
  <si>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</si>
  <si>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</si>
  <si>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</si>
  <si>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</si>
  <si>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</si>
  <si>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</si>
  <si>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</si>
  <si>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</si>
  <si>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</si>
  <si>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</si>
  <si>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</si>
  <si>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</si>
  <si>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</si>
  <si>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</si>
  <si>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</si>
  <si>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</si>
  <si>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</si>
  <si>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</si>
  <si>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</si>
  <si>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</si>
  <si>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</si>
  <si>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</si>
  <si>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</si>
  <si>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</si>
  <si>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</si>
  <si>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</si>
  <si>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</si>
  <si>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</si>
  <si>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</si>
  <si>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</si>
  <si>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</si>
  <si>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</si>
  <si>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</si>
  <si>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</si>
  <si>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</si>
  <si>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</si>
  <si>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</si>
  <si>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</si>
  <si>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</si>
  <si>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</si>
  <si>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</si>
  <si>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</si>
  <si>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</si>
  <si>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</si>
  <si>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</si>
  <si>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</si>
  <si>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</si>
  <si>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</si>
  <si>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</si>
  <si>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</si>
  <si>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</si>
  <si>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</si>
  <si>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</si>
  <si>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</si>
  <si>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</si>
  <si>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</si>
  <si>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</si>
  <si>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</si>
  <si>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</si>
  <si>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</si>
  <si>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</si>
  <si>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</si>
  <si>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</si>
  <si>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</si>
  <si>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</si>
  <si>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</si>
  <si>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</si>
  <si>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</si>
  <si>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</si>
  <si>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</si>
  <si>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</si>
  <si>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</si>
  <si>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</si>
  <si>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</si>
  <si>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</si>
  <si>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</si>
  <si>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</si>
  <si>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</si>
  <si>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</si>
  <si>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</si>
  <si>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</si>
  <si>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</si>
  <si>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</si>
  <si>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</si>
  <si>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</si>
  <si>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</si>
  <si>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</si>
  <si>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</si>
  <si>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</si>
  <si>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</si>
  <si>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</si>
  <si>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</si>
  <si>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</si>
  <si>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</si>
  <si>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</si>
  <si>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</si>
  <si>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</si>
  <si>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</si>
  <si>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</si>
  <si>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</si>
  <si>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</si>
  <si>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</si>
  <si>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</si>
  <si>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</si>
  <si>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</si>
  <si>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</si>
  <si>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</si>
  <si>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</si>
  <si>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</si>
  <si>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</si>
  <si>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</si>
  <si>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</si>
  <si>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</si>
  <si>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</si>
  <si>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</si>
  <si>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</si>
  <si>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</si>
  <si>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</si>
  <si>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</si>
  <si>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</si>
  <si>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</si>
  <si>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</si>
  <si>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</si>
  <si>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</si>
  <si>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</si>
  <si>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</si>
  <si>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</si>
  <si>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</si>
  <si>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</si>
  <si>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</si>
  <si>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</si>
  <si>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</si>
  <si>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</si>
  <si>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</si>
  <si>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</si>
  <si>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</si>
  <si>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</si>
  <si>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</si>
  <si>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</si>
  <si>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</si>
  <si>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</si>
  <si>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</si>
  <si>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</si>
  <si>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</si>
  <si>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</si>
  <si>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</si>
  <si>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</si>
  <si>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</si>
  <si>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</si>
  <si>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</si>
  <si>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</si>
  <si>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</si>
  <si>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</si>
  <si>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</si>
  <si>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</si>
  <si>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</si>
  <si>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</si>
  <si>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</si>
  <si>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</si>
  <si>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</si>
  <si>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</si>
  <si>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</si>
  <si>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</si>
  <si>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</si>
  <si>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</si>
  <si>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</si>
  <si>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</si>
  <si>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</si>
  <si>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</si>
  <si>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</si>
  <si>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</si>
  <si>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</si>
  <si>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</si>
  <si>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</si>
  <si>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</si>
  <si>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</si>
  <si>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</si>
  <si>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</si>
  <si>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</si>
  <si>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</si>
  <si>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</si>
  <si>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</si>
  <si>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</si>
  <si>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</si>
  <si>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</si>
  <si>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</si>
  <si>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</si>
  <si>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</si>
  <si>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</si>
  <si>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</si>
  <si>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</si>
  <si>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</si>
  <si>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</si>
  <si>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</si>
  <si>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</si>
  <si>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</si>
  <si>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</si>
  <si>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</si>
  <si>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</si>
  <si>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</si>
  <si>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</si>
  <si>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</si>
  <si>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</si>
  <si>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</si>
  <si>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</si>
  <si>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</si>
  <si>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</si>
  <si>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</si>
  <si>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</si>
  <si>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</si>
  <si>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</si>
  <si>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</si>
  <si>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</si>
  <si>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</si>
  <si>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</si>
  <si>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</si>
  <si>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</si>
  <si>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</si>
  <si>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</si>
  <si>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</si>
  <si>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</si>
  <si>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</si>
  <si>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</si>
  <si>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</si>
  <si>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</si>
  <si>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</si>
  <si>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</si>
  <si>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</si>
  <si>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</si>
  <si>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</si>
  <si>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</si>
  <si>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</si>
  <si>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</si>
  <si>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</si>
  <si>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</si>
  <si>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</si>
  <si>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</si>
  <si>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</si>
  <si>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</si>
  <si>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</si>
  <si>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</si>
  <si>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</si>
  <si>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</si>
  <si>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</si>
  <si>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</si>
  <si>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</si>
  <si>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</si>
  <si>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</si>
  <si>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</si>
  <si>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</si>
  <si>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</si>
  <si>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</si>
  <si>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</si>
  <si>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</si>
  <si>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</si>
  <si>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</si>
  <si>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</si>
  <si>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</si>
  <si>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</si>
  <si>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</si>
  <si>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</si>
  <si>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</si>
  <si>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</si>
  <si>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</si>
  <si>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</si>
  <si>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</si>
  <si>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</si>
  <si>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</si>
  <si>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</si>
  <si>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</si>
  <si>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</si>
  <si>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</si>
  <si>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</si>
  <si>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</si>
  <si>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</si>
  <si>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</si>
  <si>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</si>
  <si>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</si>
  <si>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</si>
  <si>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</si>
  <si>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</si>
  <si>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</si>
  <si>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</si>
  <si>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</si>
  <si>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</si>
  <si>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</si>
  <si>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</si>
  <si>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</si>
  <si>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</si>
  <si>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</si>
  <si>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</si>
  <si>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</si>
  <si>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</si>
  <si>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</si>
  <si>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</si>
  <si>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</si>
  <si>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</si>
  <si>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</si>
  <si>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</si>
  <si>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</si>
  <si>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</si>
  <si>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</si>
  <si>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</si>
  <si>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</si>
  <si>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</si>
  <si>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</si>
  <si>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</si>
  <si>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</si>
  <si>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</si>
  <si>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</si>
  <si>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</si>
  <si>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</si>
  <si>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</si>
  <si>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</si>
  <si>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</si>
  <si>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</si>
  <si>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</si>
  <si>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</si>
  <si>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</si>
  <si>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</si>
  <si>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</si>
  <si>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</si>
  <si>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</si>
  <si>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</si>
  <si>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</si>
  <si>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</si>
  <si>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</si>
  <si>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</si>
  <si>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</si>
  <si>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</si>
  <si>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</si>
  <si>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</si>
  <si>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</si>
  <si>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</si>
  <si>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</si>
  <si>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</si>
  <si>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</si>
  <si>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</si>
  <si>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</si>
  <si>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</si>
  <si>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</si>
  <si>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</si>
  <si>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</si>
  <si>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</si>
  <si>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</si>
  <si>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</si>
  <si>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</si>
  <si>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</si>
  <si>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</si>
  <si>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</si>
  <si>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</si>
  <si>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</si>
  <si>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</si>
  <si>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</si>
  <si>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</si>
  <si>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</si>
  <si>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</si>
  <si>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</si>
  <si>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</si>
  <si>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</si>
  <si>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</si>
  <si>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</si>
  <si>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</si>
  <si>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</si>
  <si>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</si>
  <si>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</si>
  <si>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</si>
  <si>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</si>
  <si>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</si>
  <si>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</si>
  <si>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</si>
  <si>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</si>
  <si>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</si>
  <si>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</si>
  <si>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</si>
  <si>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</si>
  <si>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</si>
  <si>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</si>
  <si>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</si>
  <si>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</si>
  <si>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</si>
  <si>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</si>
  <si>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</si>
  <si>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</si>
  <si>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</si>
  <si>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</si>
  <si>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</si>
  <si>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</si>
  <si>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</si>
  <si>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</si>
  <si>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</si>
  <si>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</si>
  <si>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</si>
  <si>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</si>
  <si>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</si>
  <si>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</si>
  <si>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</si>
  <si>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</si>
  <si>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</si>
  <si>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</si>
  <si>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</si>
  <si>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</si>
  <si>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</si>
  <si>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</si>
  <si>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</si>
  <si>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</si>
  <si>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</si>
  <si>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</si>
  <si>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</si>
  <si>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</si>
  <si>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</si>
  <si>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</si>
  <si>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</si>
  <si>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</si>
  <si>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</si>
  <si>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</si>
  <si>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</si>
  <si>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</si>
  <si>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</si>
  <si>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</si>
  <si>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</si>
  <si>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</si>
  <si>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</si>
  <si>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</si>
  <si>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</si>
  <si>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</si>
  <si>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</si>
  <si>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</si>
  <si>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</si>
  <si>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</si>
  <si>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</si>
  <si>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</si>
  <si>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</si>
  <si>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</si>
  <si>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</si>
  <si>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</si>
  <si>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</si>
  <si>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</si>
  <si>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</si>
  <si>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</si>
  <si>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</si>
  <si>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</si>
  <si>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</si>
  <si>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</si>
  <si>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</si>
  <si>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</si>
  <si>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</si>
  <si>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</si>
  <si>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</si>
  <si>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</si>
  <si>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</si>
  <si>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</si>
  <si>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</si>
  <si>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</si>
  <si>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</si>
  <si>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</si>
  <si>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</si>
  <si>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</si>
  <si>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</si>
  <si>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</si>
  <si>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</si>
  <si>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</si>
  <si>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</si>
  <si>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</si>
  <si>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</si>
  <si>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</si>
  <si>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</si>
  <si>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</si>
  <si>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</si>
  <si>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</si>
  <si>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</si>
  <si>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</si>
  <si>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</si>
  <si>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</si>
  <si>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</si>
  <si>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</si>
  <si>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</si>
  <si>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</si>
  <si>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</si>
  <si>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</si>
  <si>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</si>
  <si>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</si>
  <si>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</si>
  <si>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</si>
  <si>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</si>
  <si>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</si>
  <si>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</si>
  <si>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</si>
  <si>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</si>
  <si>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</si>
  <si>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</si>
  <si>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</si>
  <si>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</si>
  <si>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</si>
  <si>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</si>
  <si>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</si>
  <si>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</si>
  <si>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</si>
  <si>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</si>
  <si>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</si>
  <si>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</si>
  <si>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</si>
  <si>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</si>
  <si>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</si>
  <si>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</si>
  <si>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</si>
  <si>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</si>
  <si>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</si>
  <si>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</si>
  <si>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</si>
  <si>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</si>
  <si>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</si>
  <si>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</si>
  <si>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</si>
  <si>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</si>
  <si>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</si>
  <si>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</si>
  <si>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</si>
  <si>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</si>
  <si>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</si>
  <si>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</si>
  <si>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</si>
  <si>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</si>
  <si>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</si>
  <si>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</si>
  <si>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</si>
  <si>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</si>
  <si>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</si>
  <si>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</si>
  <si>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</si>
  <si>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</si>
  <si>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</si>
  <si>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</si>
  <si>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</si>
  <si>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</si>
  <si>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</si>
  <si>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</si>
  <si>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</si>
  <si>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</si>
  <si>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</si>
  <si>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</si>
  <si>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</si>
  <si>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</si>
  <si>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</si>
  <si>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</si>
  <si>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</si>
  <si>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</si>
  <si>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</si>
  <si>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</si>
  <si>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</si>
  <si>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</si>
  <si>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</si>
  <si>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</si>
  <si>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</si>
  <si>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</si>
  <si>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</si>
  <si>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</si>
  <si>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</si>
  <si>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</si>
  <si>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</si>
  <si>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</si>
  <si>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</si>
  <si>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</si>
  <si>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</si>
  <si>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</si>
  <si>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</si>
  <si>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</si>
  <si>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</si>
  <si>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</si>
  <si>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</si>
  <si>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</si>
  <si>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</si>
  <si>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</si>
  <si>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</si>
  <si>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</si>
  <si>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</si>
  <si>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</si>
  <si>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</si>
  <si>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</si>
  <si>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</si>
  <si>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</si>
  <si>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</si>
  <si>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</si>
  <si>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</si>
  <si>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</si>
  <si>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</si>
  <si>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</si>
  <si>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</si>
  <si>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</si>
  <si>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</si>
  <si>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</si>
  <si>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</si>
  <si>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</si>
  <si>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</si>
  <si>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</si>
  <si>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</si>
  <si>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</si>
  <si>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</si>
  <si>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</si>
  <si>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</si>
  <si>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</si>
  <si>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</si>
  <si>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</si>
  <si>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</si>
  <si>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</si>
  <si>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</si>
  <si>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</si>
  <si>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</si>
  <si>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</si>
  <si>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</si>
  <si>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</si>
  <si>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</si>
  <si>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</si>
  <si>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</si>
  <si>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</si>
  <si>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</si>
  <si>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</si>
  <si>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</si>
  <si>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</si>
  <si>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</si>
  <si>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</si>
  <si>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</si>
  <si>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</si>
  <si>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</si>
  <si>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</si>
  <si>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</si>
  <si>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</si>
  <si>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</si>
  <si>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</si>
  <si>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</si>
  <si>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</si>
  <si>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</si>
  <si>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</si>
  <si>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</si>
  <si>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</si>
  <si>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</si>
  <si>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</si>
  <si>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</si>
  <si>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</si>
  <si>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</si>
  <si>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</si>
  <si>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</si>
  <si>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</si>
  <si>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</si>
  <si>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</si>
  <si>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</si>
  <si>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</si>
  <si>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</si>
  <si>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</si>
  <si>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</si>
  <si>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</si>
  <si>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</si>
  <si>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</si>
  <si>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</si>
  <si>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</si>
  <si>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</si>
  <si>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</si>
  <si>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</si>
  <si>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</si>
  <si>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</si>
  <si>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</si>
  <si>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</si>
  <si>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</si>
  <si>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</si>
  <si>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</si>
  <si>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</si>
  <si>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</si>
  <si>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</si>
  <si>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</si>
  <si>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</si>
  <si>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</si>
  <si>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</si>
  <si>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</si>
  <si>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</si>
  <si>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</si>
  <si>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</si>
  <si>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</si>
  <si>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</si>
  <si>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</si>
  <si>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</si>
  <si>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</si>
  <si>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</si>
  <si>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</si>
  <si>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</si>
  <si>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</si>
  <si>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</si>
  <si>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</si>
  <si>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</si>
  <si>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</si>
  <si>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</si>
  <si>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</si>
  <si>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</si>
  <si>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</si>
  <si>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</si>
  <si>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</si>
  <si>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</si>
  <si>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</si>
  <si>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</si>
  <si>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</si>
  <si>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</si>
  <si>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</si>
  <si>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</si>
  <si>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</si>
  <si>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</si>
  <si>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</si>
  <si>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</si>
  <si>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</si>
  <si>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</si>
  <si>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</si>
  <si>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</si>
  <si>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</si>
  <si>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</si>
  <si>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</si>
  <si>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</si>
  <si>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</si>
  <si>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</si>
  <si>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</si>
  <si>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</si>
  <si>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</si>
  <si>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</si>
  <si>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</si>
  <si>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</si>
  <si>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</si>
  <si>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</si>
  <si>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</si>
  <si>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</si>
  <si>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</si>
  <si>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</si>
  <si>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</si>
  <si>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</si>
  <si>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</si>
  <si>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</si>
  <si>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</si>
  <si>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</si>
  <si>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</si>
  <si>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</si>
  <si>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</si>
  <si>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</si>
  <si>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</si>
  <si>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</si>
  <si>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</si>
  <si>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</si>
  <si>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</si>
  <si>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</si>
  <si>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</si>
  <si>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</si>
  <si>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</si>
  <si>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</si>
  <si>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</si>
  <si>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</si>
  <si>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</si>
  <si>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</si>
  <si>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</si>
  <si>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</si>
  <si>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</si>
  <si>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</si>
  <si>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</si>
  <si>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</si>
  <si>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</si>
  <si>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</si>
  <si>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</si>
  <si>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</si>
  <si>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</si>
  <si>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</si>
  <si>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</si>
  <si>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</si>
  <si>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</si>
  <si>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</si>
  <si>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</si>
  <si>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</si>
  <si>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</si>
  <si>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</si>
  <si>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</si>
  <si>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</si>
  <si>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</si>
  <si>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</si>
  <si>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</si>
  <si>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</si>
  <si>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</si>
  <si>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</si>
  <si>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</si>
  <si>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</si>
  <si>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</si>
  <si>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</si>
  <si>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</si>
  <si>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</si>
  <si>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</si>
  <si>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</si>
  <si>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</si>
  <si>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</si>
  <si>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</si>
  <si>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</si>
  <si>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</si>
  <si>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</si>
  <si>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</si>
  <si>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</si>
  <si>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</si>
  <si>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</si>
  <si>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</si>
  <si>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</si>
  <si>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</si>
  <si>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</si>
  <si>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</si>
  <si>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</si>
  <si>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</si>
  <si>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</si>
  <si>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</si>
  <si>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</si>
  <si>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</si>
  <si>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</si>
  <si>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</si>
  <si>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</si>
  <si>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</si>
  <si>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</si>
  <si>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</si>
  <si>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</si>
  <si>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</si>
  <si>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</si>
  <si>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</si>
  <si>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</si>
  <si>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</si>
  <si>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</si>
  <si>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</si>
  <si>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</si>
  <si>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</si>
  <si>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</si>
  <si>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</si>
  <si>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</si>
  <si>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</si>
  <si>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</si>
  <si>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</si>
  <si>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</si>
  <si>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</si>
  <si>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</si>
  <si>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</si>
  <si>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</si>
  <si>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</si>
  <si>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</si>
  <si>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</si>
  <si>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</si>
  <si>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</si>
  <si>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</si>
  <si>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</si>
  <si>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</si>
  <si>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</si>
  <si>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</si>
  <si>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</si>
  <si>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</si>
  <si>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</si>
  <si>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</si>
  <si>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</si>
  <si>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</si>
  <si>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</si>
  <si>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</si>
  <si>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</si>
  <si>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</si>
  <si>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</si>
  <si>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</si>
  <si>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</si>
  <si>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</si>
  <si>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</si>
  <si>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</si>
  <si>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</si>
  <si>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</si>
  <si>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</si>
  <si>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</si>
  <si>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</si>
  <si>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</si>
  <si>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</si>
  <si>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</si>
  <si>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</si>
  <si>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</si>
  <si>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</si>
  <si>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</si>
  <si>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</si>
  <si>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</si>
  <si>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</si>
  <si>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</si>
  <si>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</si>
  <si>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</si>
  <si>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</si>
  <si>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</si>
  <si>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</si>
  <si>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</si>
  <si>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</si>
  <si>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</si>
  <si>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</si>
  <si>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</si>
  <si>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</si>
  <si>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</si>
  <si>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</si>
  <si>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</si>
  <si>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</si>
  <si>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</si>
  <si>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</si>
  <si>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</si>
  <si>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</si>
  <si>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</si>
  <si>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</si>
  <si>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</si>
  <si>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</si>
  <si>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</si>
  <si>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</si>
  <si>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</si>
  <si>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</si>
  <si>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</si>
  <si>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</si>
  <si>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</si>
  <si>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</si>
  <si>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</si>
  <si>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</si>
  <si>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</si>
  <si>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</si>
  <si>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</si>
  <si>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</si>
  <si>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</si>
  <si>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</si>
  <si>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</si>
  <si>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</si>
  <si>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</si>
  <si>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</si>
  <si>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</si>
  <si>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</si>
  <si>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</si>
  <si>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</si>
  <si>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</si>
  <si>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</si>
  <si>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</si>
  <si>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</si>
  <si>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</si>
  <si>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</si>
  <si>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</si>
  <si>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</si>
  <si>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</si>
  <si>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</si>
  <si>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</si>
  <si>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</si>
  <si>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</si>
  <si>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</si>
  <si>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</si>
  <si>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</si>
  <si>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</si>
  <si>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</si>
  <si>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</si>
  <si>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</si>
  <si>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</si>
  <si>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</si>
  <si>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</si>
  <si>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</si>
  <si>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</si>
  <si>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</si>
  <si>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</si>
  <si>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</si>
  <si>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</si>
  <si>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</si>
  <si>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</si>
  <si>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</si>
  <si>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</si>
  <si>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</si>
  <si>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</si>
  <si>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</si>
  <si>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</si>
  <si>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</si>
  <si>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</si>
  <si>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</si>
  <si>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</si>
  <si>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</si>
  <si>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</si>
  <si>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</si>
  <si>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</si>
  <si>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</si>
  <si>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</si>
  <si>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</si>
  <si>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</si>
  <si>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</si>
  <si>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</si>
  <si>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</si>
  <si>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</si>
  <si>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</si>
  <si>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</si>
  <si>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</si>
  <si>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</si>
  <si>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</si>
  <si>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</si>
  <si>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</si>
  <si>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</si>
  <si>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</si>
  <si>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</si>
  <si>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</si>
  <si>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</si>
  <si>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</si>
  <si>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</si>
  <si>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</si>
  <si>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</si>
  <si>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</si>
  <si>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</si>
  <si>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</si>
  <si>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</si>
  <si>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</si>
  <si>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</si>
  <si>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</si>
  <si>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</si>
  <si>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</si>
  <si>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</si>
  <si>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</si>
  <si>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</si>
  <si>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</si>
  <si>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</si>
  <si>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</si>
  <si>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</si>
  <si>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</si>
  <si>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</si>
  <si>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</si>
  <si>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</si>
  <si>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</si>
  <si>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</si>
  <si>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</si>
  <si>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</si>
  <si>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</si>
  <si>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</si>
  <si>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</si>
  <si>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</si>
  <si>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</si>
  <si>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</si>
  <si>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</si>
  <si>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</si>
  <si>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</si>
  <si>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</si>
  <si>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</si>
  <si>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</si>
  <si>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</si>
  <si>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</si>
  <si>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</si>
  <si>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</si>
  <si>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</si>
  <si>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</si>
  <si>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</si>
  <si>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</si>
  <si>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</si>
  <si>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</si>
  <si>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</si>
  <si>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</si>
  <si>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</si>
  <si>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</si>
  <si>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</si>
  <si>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</si>
  <si>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</si>
  <si>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</si>
  <si>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</si>
  <si>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</si>
  <si>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</si>
  <si>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</si>
  <si>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</si>
  <si>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</si>
  <si>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</si>
  <si>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</si>
  <si>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</si>
  <si>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</si>
  <si>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</si>
  <si>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</si>
  <si>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</si>
  <si>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</si>
  <si>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</si>
  <si>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</si>
  <si>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</si>
  <si>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</si>
  <si>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</si>
  <si>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</si>
  <si>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</si>
  <si>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</si>
  <si>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</si>
  <si>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</si>
  <si>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</si>
  <si>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</si>
  <si>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</si>
  <si>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</si>
  <si>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</si>
  <si>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</si>
  <si>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</si>
  <si>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</si>
  <si>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</si>
  <si>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</si>
  <si>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</si>
  <si>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</si>
  <si>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</si>
  <si>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</si>
  <si>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</si>
  <si>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</si>
  <si>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</si>
  <si>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</si>
  <si>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</si>
  <si>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</si>
  <si>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</si>
  <si>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</si>
  <si>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</si>
  <si>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</si>
  <si>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</si>
  <si>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</si>
  <si>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</si>
  <si>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</si>
  <si>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</si>
  <si>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</si>
  <si>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</si>
  <si>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</si>
  <si>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</si>
  <si>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</si>
  <si>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</si>
  <si>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</si>
  <si>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</si>
  <si>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</si>
  <si>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</si>
  <si>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</si>
  <si>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</si>
  <si>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</si>
  <si>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</si>
  <si>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</si>
  <si>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</si>
  <si>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</si>
  <si>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</si>
  <si>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</si>
  <si>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</si>
  <si>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</si>
  <si>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</si>
  <si>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</si>
  <si>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</si>
  <si>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</si>
  <si>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</si>
  <si>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</si>
  <si>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</si>
  <si>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</si>
  <si>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</si>
  <si>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</si>
  <si>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</si>
  <si>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</si>
  <si>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</si>
  <si>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</si>
  <si>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</si>
  <si>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</si>
  <si>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</si>
  <si>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</si>
  <si>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</si>
  <si>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</si>
  <si>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</si>
  <si>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</si>
  <si>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</si>
  <si>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</si>
  <si>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</si>
  <si>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</si>
  <si>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</si>
  <si>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</si>
  <si>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</si>
  <si>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</si>
  <si>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</si>
  <si>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</si>
  <si>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</si>
  <si>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</si>
  <si>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</si>
  <si>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</si>
  <si>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</si>
  <si>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</si>
  <si>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</si>
  <si>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</si>
  <si>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</si>
  <si>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</si>
  <si>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</si>
  <si>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</si>
  <si>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</si>
  <si>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</si>
  <si>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</si>
  <si>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</si>
  <si>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</si>
  <si>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</si>
  <si>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</si>
  <si>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</si>
  <si>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</si>
  <si>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</si>
  <si>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</si>
  <si>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</si>
  <si>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</si>
  <si>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</si>
  <si>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</si>
  <si>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</si>
  <si>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</si>
  <si>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</si>
  <si>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</si>
  <si>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</si>
  <si>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</si>
  <si>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</si>
  <si>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</si>
  <si>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</si>
  <si>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</si>
  <si>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</si>
  <si>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</si>
  <si>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</si>
  <si>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</si>
  <si>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</si>
  <si>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</si>
  <si>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</si>
  <si>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</si>
  <si>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</si>
  <si>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</si>
  <si>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</si>
  <si>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</si>
  <si>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</si>
  <si>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</si>
  <si>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</si>
  <si>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</si>
  <si>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</si>
  <si>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</si>
  <si>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</si>
  <si>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</si>
  <si>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</si>
  <si>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</si>
  <si>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</si>
  <si>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</si>
  <si>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</si>
  <si>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</si>
  <si>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</si>
  <si>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</si>
  <si>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</si>
  <si>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</si>
  <si>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</si>
  <si>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</si>
  <si>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</si>
  <si>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</si>
  <si>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</si>
  <si>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</si>
  <si>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</si>
  <si>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</si>
  <si>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</si>
  <si>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</si>
  <si>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</si>
  <si>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</si>
  <si>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</si>
  <si>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</si>
  <si>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</si>
  <si>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</si>
  <si>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</si>
  <si>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</si>
  <si>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</si>
  <si>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</si>
  <si>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</si>
  <si>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</si>
  <si>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</si>
  <si>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</si>
  <si>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</si>
  <si>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</si>
  <si>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</si>
  <si>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</si>
  <si>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</si>
  <si>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</si>
  <si>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</si>
  <si>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</si>
  <si>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</si>
  <si>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</si>
  <si>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</si>
  <si>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</si>
  <si>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</si>
  <si>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</si>
  <si>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</si>
  <si>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</si>
  <si>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</si>
  <si>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</si>
  <si>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</si>
  <si>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</si>
  <si>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</si>
  <si>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</si>
  <si>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</si>
  <si>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</si>
  <si>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</si>
  <si>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</si>
  <si>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</si>
  <si>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</si>
  <si>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</si>
  <si>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</si>
  <si>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</si>
  <si>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</si>
  <si>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</si>
  <si>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</si>
  <si>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</si>
  <si>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</si>
  <si>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</si>
  <si>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</si>
  <si>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</si>
  <si>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</si>
  <si>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</si>
  <si>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</si>
  <si>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</si>
  <si>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</si>
  <si>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</si>
  <si>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</si>
  <si>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</si>
  <si>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</si>
  <si>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</si>
  <si>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</si>
  <si>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</si>
  <si>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</si>
  <si>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</si>
  <si>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</si>
  <si>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</si>
  <si>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</si>
  <si>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</si>
  <si>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</si>
  <si>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</si>
  <si>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</si>
  <si>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</si>
  <si>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</si>
  <si>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</si>
  <si>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</si>
  <si>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</si>
  <si>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</si>
  <si>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</si>
  <si>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</si>
  <si>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</si>
  <si>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</si>
  <si>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</si>
  <si>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</si>
  <si>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</si>
  <si>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</si>
  <si>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</si>
  <si>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</si>
  <si>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</si>
  <si>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</si>
  <si>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</si>
  <si>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</si>
  <si>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</si>
  <si>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</si>
  <si>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</si>
  <si>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</si>
  <si>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</si>
  <si>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</si>
  <si>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</si>
  <si>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</si>
  <si>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</si>
  <si>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</si>
  <si>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</si>
  <si>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</si>
  <si>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</si>
  <si>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</si>
  <si>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</si>
  <si>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</si>
  <si>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</si>
  <si>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</si>
  <si>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</si>
  <si>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</si>
  <si>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</si>
  <si>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</si>
  <si>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</si>
  <si>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</si>
  <si>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</si>
  <si>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</si>
  <si>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</si>
  <si>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</si>
  <si>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</si>
  <si>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</si>
  <si>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</si>
  <si>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</si>
  <si>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</si>
  <si>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</si>
  <si>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</si>
  <si>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</si>
  <si>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</si>
  <si>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</si>
  <si>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</si>
  <si>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</si>
  <si>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</si>
  <si>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</si>
  <si>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</si>
  <si>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</si>
  <si>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</si>
  <si>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</si>
  <si>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</si>
  <si>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</si>
  <si>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</si>
  <si>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</si>
  <si>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</si>
  <si>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</si>
  <si>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</si>
  <si>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</si>
  <si>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</si>
  <si>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</si>
  <si>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</si>
  <si>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</si>
  <si>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</si>
  <si>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</si>
  <si>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</si>
  <si>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</si>
  <si>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</si>
  <si>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</si>
  <si>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</si>
  <si>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</si>
  <si>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</si>
  <si>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</si>
  <si>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</si>
  <si>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</si>
  <si>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</si>
  <si>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</si>
  <si>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</si>
  <si>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</si>
  <si>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</si>
  <si>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</si>
  <si>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</si>
  <si>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</si>
  <si>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</si>
  <si>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</si>
  <si>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</si>
  <si>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</si>
  <si>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</si>
  <si>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</si>
  <si>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</si>
  <si>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</si>
  <si>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</si>
  <si>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</si>
  <si>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</si>
  <si>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</si>
  <si>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</si>
  <si>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</si>
  <si>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</si>
  <si>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</si>
  <si>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</si>
  <si>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</si>
  <si>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</si>
  <si>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</si>
  <si>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</si>
  <si>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</si>
  <si>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</si>
  <si>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</si>
  <si>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</si>
  <si>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</si>
  <si>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</si>
  <si>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</si>
  <si>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</si>
  <si>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</si>
  <si>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</si>
  <si>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</si>
  <si>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</si>
  <si>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</si>
  <si>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</si>
  <si>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</si>
  <si>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</si>
  <si>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</si>
  <si>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</si>
  <si>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</si>
  <si>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</si>
  <si>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</si>
  <si>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</si>
  <si>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</si>
  <si>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</si>
  <si>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</si>
  <si>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</si>
  <si>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</si>
  <si>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</si>
  <si>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</si>
  <si>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</si>
  <si>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</si>
  <si>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</si>
  <si>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</si>
  <si>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</si>
  <si>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</si>
  <si>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</si>
  <si>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</si>
  <si>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</si>
  <si>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</si>
  <si>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</si>
  <si>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</si>
  <si>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</si>
  <si>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</si>
  <si>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</si>
  <si>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</si>
  <si>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</si>
  <si>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</si>
  <si>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</si>
  <si>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</si>
  <si>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</si>
  <si>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</si>
  <si>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</si>
  <si>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</si>
  <si>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</si>
  <si>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</si>
  <si>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</si>
  <si>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</si>
  <si>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</si>
  <si>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</si>
  <si>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</si>
  <si>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</si>
  <si>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</si>
  <si>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</si>
  <si>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</si>
  <si>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</si>
  <si>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</si>
  <si>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</si>
  <si>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</si>
  <si>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</si>
  <si>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</si>
  <si>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</si>
  <si>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</si>
  <si>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</si>
  <si>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</si>
  <si>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</si>
  <si>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</si>
  <si>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</si>
  <si>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</si>
  <si>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</si>
  <si>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</si>
  <si>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</si>
  <si>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</si>
  <si>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</si>
  <si>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</si>
  <si>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</si>
  <si>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</si>
  <si>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</si>
  <si>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</si>
  <si>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</si>
  <si>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</si>
  <si>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</si>
  <si>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</si>
  <si>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</si>
  <si>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</si>
  <si>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</si>
  <si>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</si>
  <si>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</si>
  <si>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</si>
  <si>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</si>
  <si>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</si>
  <si>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</si>
  <si>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</si>
  <si>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</si>
  <si>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</si>
  <si>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</si>
  <si>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</si>
  <si>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</si>
  <si>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</si>
  <si>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</si>
  <si>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</si>
  <si>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</si>
  <si>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</si>
  <si>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</si>
  <si>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</si>
  <si>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</si>
  <si>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</si>
  <si>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</si>
  <si>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</si>
  <si>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</si>
  <si>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</si>
  <si>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</si>
  <si>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</si>
  <si>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</si>
  <si>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</si>
  <si>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</si>
  <si>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</si>
  <si>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</si>
  <si>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</si>
  <si>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</si>
  <si>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</si>
  <si>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</si>
  <si>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</si>
  <si>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</si>
  <si>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</si>
  <si>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</si>
  <si>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</si>
  <si>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</si>
  <si>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</si>
  <si>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</si>
  <si>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</si>
  <si>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</si>
  <si>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</si>
  <si>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</si>
  <si>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</si>
  <si>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</si>
  <si>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</si>
  <si>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</si>
  <si>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</si>
  <si>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</si>
  <si>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</si>
  <si>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</si>
  <si>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</si>
  <si>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</si>
  <si>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</si>
  <si>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</si>
  <si>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</si>
  <si>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</si>
  <si>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</si>
  <si>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</si>
  <si>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</si>
  <si>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</si>
  <si>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</si>
  <si>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</si>
  <si>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</si>
  <si>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</si>
  <si>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</si>
  <si>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</si>
  <si>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</si>
  <si>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</si>
  <si>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</si>
  <si>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</si>
  <si>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</si>
  <si>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</si>
  <si>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</si>
  <si>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</si>
  <si>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</si>
  <si>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</si>
  <si>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</si>
  <si>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</si>
  <si>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</si>
  <si>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</si>
  <si>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</si>
  <si>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</si>
  <si>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</si>
  <si>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</si>
  <si>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</si>
  <si>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</si>
  <si>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</si>
  <si>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</si>
  <si>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</si>
  <si>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</si>
  <si>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</si>
  <si>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</si>
  <si>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</si>
  <si>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</si>
  <si>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</si>
  <si>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</si>
  <si>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</si>
  <si>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</si>
  <si>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</si>
  <si>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</si>
  <si>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</si>
  <si>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</si>
  <si>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</si>
  <si>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</si>
  <si>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</si>
  <si>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</si>
  <si>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</si>
  <si>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</si>
  <si>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</si>
  <si>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</si>
  <si>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</si>
  <si>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</si>
  <si>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</si>
  <si>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</si>
  <si>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</si>
  <si>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</si>
  <si>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</si>
  <si>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</si>
  <si>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</si>
  <si>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</si>
  <si>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</si>
  <si>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</si>
  <si>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</si>
  <si>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</si>
  <si>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</si>
  <si>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</si>
  <si>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</si>
  <si>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</si>
  <si>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</si>
  <si>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</si>
  <si>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</si>
  <si>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</si>
  <si>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</si>
  <si>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</si>
  <si>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</si>
  <si>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</si>
  <si>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</si>
  <si>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</si>
  <si>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</si>
  <si>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</si>
  <si>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</si>
  <si>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</si>
  <si>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</si>
  <si>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</si>
  <si>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</si>
  <si>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</si>
  <si>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</si>
  <si>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</si>
  <si>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</si>
  <si>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</si>
  <si>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</si>
  <si>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</si>
  <si>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</si>
  <si>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</si>
  <si>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</si>
  <si>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</si>
  <si>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</si>
  <si>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</si>
  <si>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</si>
  <si>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</si>
  <si>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</si>
  <si>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</si>
  <si>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</si>
  <si>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</si>
  <si>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</si>
  <si>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</si>
  <si>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</si>
  <si>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</si>
  <si>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</si>
  <si>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</si>
  <si>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</si>
  <si>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</si>
  <si>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</si>
  <si>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</si>
  <si>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</si>
  <si>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</si>
  <si>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</si>
  <si>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</si>
  <si>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</si>
  <si>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</si>
  <si>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</si>
  <si>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</si>
  <si>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</si>
  <si>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</si>
  <si>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</si>
  <si>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</si>
  <si>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</si>
  <si>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</si>
  <si>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</si>
  <si>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</si>
  <si>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</si>
  <si>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</si>
  <si>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</si>
  <si>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</si>
  <si>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</si>
  <si>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</si>
  <si>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</si>
  <si>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</si>
  <si>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</si>
  <si>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</si>
  <si>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</si>
  <si>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</si>
  <si>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</si>
  <si>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</si>
  <si>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</si>
  <si>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</si>
  <si>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</si>
  <si>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</si>
  <si>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</si>
  <si>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</si>
  <si>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</si>
  <si>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</si>
  <si>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</si>
  <si>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</si>
  <si>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</si>
  <si>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</si>
  <si>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</si>
  <si>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</si>
  <si>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</si>
  <si>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</si>
  <si>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</si>
  <si>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</si>
  <si>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</si>
  <si>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</si>
  <si>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</si>
  <si>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</si>
  <si>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</si>
  <si>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</si>
  <si>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</si>
  <si>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</si>
  <si>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</si>
  <si>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</si>
  <si>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</si>
  <si>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</si>
  <si>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</si>
  <si>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</si>
  <si>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</si>
  <si>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</si>
  <si>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</si>
  <si>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</si>
  <si>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</si>
  <si>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</si>
  <si>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</si>
  <si>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</si>
  <si>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</si>
  <si>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</si>
  <si>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</si>
  <si>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</si>
  <si>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</si>
  <si>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</si>
  <si>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</si>
  <si>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</si>
  <si>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</si>
  <si>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</si>
  <si>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</si>
  <si>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</si>
  <si>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</si>
  <si>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</si>
  <si>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</si>
  <si>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</si>
  <si>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</si>
  <si>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</si>
  <si>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</si>
  <si>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</si>
  <si>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</si>
  <si>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</si>
  <si>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</si>
  <si>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</si>
  <si>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</si>
  <si>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</si>
  <si>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</si>
  <si>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</si>
  <si>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</si>
  <si>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</si>
  <si>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</si>
  <si>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</si>
  <si>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</si>
  <si>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</si>
  <si>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</si>
  <si>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</si>
  <si>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</si>
  <si>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</si>
  <si>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</si>
  <si>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</si>
  <si>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</si>
  <si>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</si>
  <si>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</si>
  <si>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</si>
  <si>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</si>
  <si>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</si>
  <si>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</si>
  <si>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</si>
  <si>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</si>
  <si>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</si>
  <si>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</si>
  <si>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</si>
  <si>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</si>
  <si>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</si>
  <si>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</si>
  <si>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</si>
  <si>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</si>
  <si>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</si>
  <si>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</si>
  <si>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</si>
  <si>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</si>
  <si>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</si>
  <si>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</si>
  <si>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</si>
  <si>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</si>
  <si>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</si>
  <si>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</si>
  <si>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</si>
  <si>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</si>
  <si>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</si>
  <si>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</si>
  <si>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</si>
  <si>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</si>
  <si>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</si>
  <si>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</si>
  <si>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</si>
  <si>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</si>
  <si>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</si>
  <si>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</si>
  <si>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</si>
  <si>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</si>
  <si>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</si>
  <si>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</si>
  <si>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</si>
  <si>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</si>
  <si>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</si>
  <si>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</si>
  <si>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</si>
  <si>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</si>
  <si>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</si>
  <si>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</si>
  <si>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</si>
  <si>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</si>
  <si>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</si>
  <si>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</si>
  <si>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</si>
  <si>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</si>
  <si>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</si>
  <si>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</si>
  <si>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</si>
  <si>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</si>
  <si>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</si>
  <si>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</si>
  <si>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</si>
  <si>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</si>
  <si>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</si>
  <si>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</si>
  <si>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</si>
  <si>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</si>
  <si>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</si>
  <si>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</si>
  <si>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</si>
  <si>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</si>
  <si>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</si>
  <si>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</si>
  <si>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</si>
  <si>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</si>
  <si>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</si>
  <si>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</si>
  <si>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</si>
  <si>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</si>
  <si>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</si>
  <si>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</si>
  <si>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</si>
  <si>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</si>
  <si>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</si>
  <si>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</si>
  <si>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</si>
  <si>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</si>
  <si>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</si>
  <si>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</si>
  <si>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</si>
  <si>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</si>
  <si>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</si>
  <si>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</si>
  <si>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</si>
  <si>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</si>
  <si>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</si>
  <si>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</si>
  <si>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</si>
  <si>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</si>
  <si>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</si>
  <si>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</si>
  <si>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</si>
  <si>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</si>
  <si>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</si>
  <si>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</si>
  <si>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</si>
  <si>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</si>
  <si>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</si>
  <si>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</si>
  <si>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</si>
  <si>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</si>
  <si>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</si>
  <si>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</si>
  <si>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</si>
  <si>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</si>
  <si>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</si>
  <si>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</si>
  <si>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</si>
  <si>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</si>
  <si>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</si>
  <si>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</si>
  <si>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</si>
  <si>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</si>
  <si>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</si>
  <si>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</si>
  <si>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</si>
  <si>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</si>
  <si>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</si>
  <si>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</si>
  <si>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</si>
  <si>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</si>
  <si>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</si>
  <si>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</si>
  <si>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</si>
  <si>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</si>
  <si>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</si>
  <si>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</si>
  <si>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</si>
  <si>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</si>
  <si>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</si>
  <si>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</si>
  <si>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</si>
  <si>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</si>
  <si>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</si>
  <si>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</si>
  <si>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</si>
  <si>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</si>
  <si>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</si>
  <si>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</si>
  <si>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</si>
  <si>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</si>
  <si>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</si>
  <si>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</si>
  <si>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</si>
  <si>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</si>
  <si>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</si>
  <si>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</si>
  <si>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</si>
  <si>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</si>
  <si>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</si>
  <si>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</si>
  <si>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</si>
  <si>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</si>
  <si>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</si>
  <si>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</si>
  <si>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</si>
  <si>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</si>
  <si>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</si>
  <si>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</si>
  <si>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</si>
  <si>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</si>
  <si>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</si>
  <si>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</si>
  <si>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</si>
  <si>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</si>
  <si>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</si>
  <si>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</si>
  <si>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</si>
  <si>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</si>
  <si>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</si>
  <si>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</si>
  <si>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</si>
  <si>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</si>
  <si>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</si>
  <si>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</si>
  <si>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</si>
  <si>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</si>
  <si>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</si>
  <si>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</si>
  <si>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</si>
  <si>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</si>
  <si>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</si>
  <si>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</si>
  <si>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</si>
  <si>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</si>
  <si>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</si>
  <si>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</si>
  <si>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</si>
  <si>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</si>
  <si>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</si>
  <si>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</si>
  <si>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</si>
  <si>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</si>
  <si>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</si>
  <si>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</si>
  <si>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</si>
  <si>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</si>
  <si>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</si>
  <si>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</si>
  <si>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</si>
  <si>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</si>
  <si>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</si>
  <si>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</si>
  <si>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</si>
  <si>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</si>
  <si>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</si>
  <si>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</si>
  <si>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</si>
  <si>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</si>
  <si>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</si>
  <si>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</si>
  <si>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</si>
  <si>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</si>
  <si>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</si>
  <si>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</si>
  <si>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</si>
  <si>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</si>
  <si>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</si>
  <si>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</si>
  <si>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</si>
  <si>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</si>
  <si>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</si>
  <si>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</si>
  <si>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</si>
  <si>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</si>
  <si>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</si>
  <si>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</si>
  <si>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</si>
  <si>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</si>
  <si>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</si>
  <si>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</si>
  <si>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</si>
  <si>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</si>
  <si>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</si>
  <si>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</si>
  <si>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</si>
  <si>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</si>
  <si>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</si>
  <si>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</si>
  <si>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</si>
  <si>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</si>
  <si>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</si>
  <si>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</si>
  <si>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</si>
  <si>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</si>
  <si>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</si>
  <si>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</si>
  <si>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</si>
  <si>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</si>
  <si>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</si>
  <si>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</si>
  <si>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</si>
  <si>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</si>
  <si>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</si>
  <si>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</si>
  <si>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</si>
  <si>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</si>
  <si>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</si>
  <si>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</si>
  <si>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</si>
  <si>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</si>
  <si>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</si>
  <si>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</si>
  <si>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</si>
  <si>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</si>
  <si>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</si>
  <si>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</si>
  <si>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</si>
  <si>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</si>
  <si>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</si>
  <si>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</si>
  <si>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</si>
  <si>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</si>
  <si>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</si>
  <si>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</si>
  <si>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</si>
  <si>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</si>
  <si>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</si>
  <si>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</si>
  <si>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</si>
  <si>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</si>
  <si>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</si>
  <si>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</si>
  <si>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</si>
  <si>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</si>
  <si>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</si>
  <si>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</si>
  <si>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</si>
  <si>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</si>
  <si>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</si>
  <si>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</si>
  <si>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</si>
  <si>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</si>
  <si>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</si>
  <si>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</si>
  <si>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</si>
  <si>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</si>
  <si>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</si>
  <si>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</si>
  <si>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</si>
  <si>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</si>
  <si>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</si>
  <si>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</si>
  <si>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</si>
  <si>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</si>
  <si>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</si>
  <si>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</si>
  <si>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</si>
  <si>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</si>
  <si>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</si>
  <si>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</si>
  <si>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</si>
  <si>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</si>
  <si>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</si>
  <si>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</si>
  <si>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</si>
  <si>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</si>
  <si>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</si>
  <si>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</si>
  <si>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</si>
  <si>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</si>
  <si>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</si>
  <si>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</si>
  <si>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</si>
  <si>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</si>
  <si>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</si>
  <si>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</si>
  <si>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</si>
  <si>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</si>
  <si>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</si>
  <si>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</si>
  <si>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</si>
  <si>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</si>
  <si>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</si>
  <si>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</si>
  <si>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</si>
  <si>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</si>
  <si>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</si>
  <si>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</si>
  <si>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</si>
  <si>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</si>
  <si>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</si>
  <si>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</si>
  <si>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</si>
  <si>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</si>
  <si>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</si>
  <si>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</si>
  <si>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</si>
  <si>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</si>
  <si>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</si>
  <si>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</si>
  <si>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</si>
  <si>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</si>
  <si>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</si>
  <si>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</si>
  <si>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</si>
  <si>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</si>
  <si>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</si>
  <si>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</si>
  <si>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</si>
  <si>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</si>
  <si>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</si>
  <si>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</si>
  <si>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</si>
  <si>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</si>
  <si>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</si>
  <si>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</si>
  <si>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</si>
  <si>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</si>
  <si>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</si>
  <si>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</si>
  <si>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</si>
  <si>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</si>
  <si>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</si>
  <si>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</si>
  <si>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</si>
  <si>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</si>
  <si>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</si>
  <si>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</si>
  <si>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</si>
  <si>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</si>
  <si>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</si>
  <si>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</si>
  <si>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</si>
  <si>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</si>
  <si>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</si>
  <si>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</si>
  <si>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</si>
  <si>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</si>
  <si>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</si>
  <si>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</si>
  <si>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</si>
  <si>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</si>
  <si>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</si>
  <si>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</si>
  <si>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</si>
  <si>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</si>
  <si>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</si>
  <si>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</si>
  <si>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</si>
  <si>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</si>
  <si>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</si>
  <si>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</si>
  <si>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</si>
  <si>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</si>
  <si>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</si>
  <si>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</si>
  <si>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</si>
  <si>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</si>
  <si>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</si>
  <si>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</si>
  <si>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</si>
  <si>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</si>
  <si>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</si>
  <si>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</si>
  <si>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</si>
  <si>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</si>
  <si>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</si>
  <si>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</si>
  <si>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</si>
  <si>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</si>
  <si>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</si>
  <si>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</si>
  <si>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</si>
  <si>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</si>
  <si>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</si>
  <si>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</si>
  <si>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</si>
  <si>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</si>
  <si>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</si>
  <si>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</si>
  <si>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</si>
  <si>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</si>
  <si>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</si>
  <si>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</si>
  <si>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</si>
  <si>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</si>
  <si>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</si>
  <si>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</si>
  <si>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</si>
  <si>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</si>
  <si>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</si>
  <si>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</si>
  <si>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</si>
  <si>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</si>
  <si>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</si>
  <si>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</si>
  <si>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</si>
  <si>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</si>
  <si>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</si>
  <si>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</si>
  <si>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</si>
  <si>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</si>
  <si>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</si>
  <si>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</si>
  <si>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</si>
  <si>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</si>
  <si>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</si>
  <si>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</si>
  <si>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</si>
  <si>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</si>
  <si>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</si>
  <si>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</si>
  <si>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</si>
  <si>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</si>
  <si>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</si>
  <si>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</si>
  <si>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</si>
  <si>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</si>
  <si>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</si>
  <si>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</si>
  <si>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</si>
  <si>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</si>
  <si>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</si>
  <si>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</si>
  <si>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</si>
  <si>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</si>
  <si>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</si>
  <si>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</si>
  <si>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</si>
  <si>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</si>
  <si>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</si>
  <si>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</si>
  <si>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</si>
  <si>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</si>
  <si>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</si>
  <si>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</si>
  <si>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</si>
  <si>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</si>
  <si>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</si>
  <si>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</si>
  <si>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</si>
  <si>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</si>
  <si>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</si>
  <si>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</si>
  <si>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</si>
  <si>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</si>
  <si>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</si>
  <si>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</si>
  <si>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</si>
  <si>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</si>
  <si>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</si>
  <si>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</si>
  <si>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</si>
  <si>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</si>
  <si>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</si>
  <si>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</si>
  <si>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</si>
  <si>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</si>
  <si>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</si>
  <si>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</si>
  <si>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</si>
  <si>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</si>
  <si>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</si>
  <si>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</si>
  <si>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</si>
  <si>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</si>
  <si>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</si>
  <si>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</si>
  <si>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</si>
  <si>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</si>
  <si>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</si>
  <si>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</si>
  <si>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</si>
  <si>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</si>
  <si>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</si>
  <si>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</si>
  <si>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</si>
  <si>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</si>
  <si>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</si>
  <si>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</si>
  <si>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</si>
  <si>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</si>
  <si>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</si>
  <si>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</si>
  <si>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</si>
  <si>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</si>
  <si>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</si>
  <si>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</si>
  <si>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</si>
  <si>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</si>
  <si>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</si>
  <si>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</si>
  <si>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</si>
  <si>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</si>
  <si>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</si>
  <si>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</si>
  <si>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</si>
  <si>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</si>
  <si>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</si>
  <si>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</si>
  <si>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</si>
  <si>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</si>
  <si>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</si>
  <si>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</si>
  <si>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</si>
  <si>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</si>
  <si>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</si>
  <si>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</si>
  <si>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</si>
  <si>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</si>
  <si>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</si>
  <si>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</si>
  <si>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</si>
  <si>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</si>
  <si>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</si>
  <si>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</si>
  <si>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</si>
  <si>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</si>
  <si>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</si>
  <si>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</si>
  <si>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</si>
  <si>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</si>
  <si>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</si>
  <si>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</si>
  <si>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</si>
  <si>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</si>
  <si>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</si>
  <si>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</si>
  <si>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</si>
  <si>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</si>
  <si>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</si>
  <si>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</si>
  <si>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</si>
  <si>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</si>
  <si>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</si>
  <si>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</si>
  <si>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</si>
  <si>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</si>
  <si>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</si>
  <si>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</si>
  <si>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</si>
  <si>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</si>
  <si>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</si>
  <si>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</si>
  <si>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</si>
  <si>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</si>
  <si>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</si>
  <si>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</si>
  <si>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</si>
  <si>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</si>
  <si>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</si>
  <si>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</si>
  <si>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</si>
  <si>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</si>
  <si>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</si>
  <si>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</si>
  <si>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</si>
  <si>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</si>
  <si>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</si>
  <si>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</si>
  <si>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</si>
  <si>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</si>
  <si>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</si>
  <si>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</si>
  <si>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</si>
  <si>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</si>
  <si>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</si>
  <si>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</si>
  <si>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</si>
  <si>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</si>
  <si>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</si>
  <si>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</si>
  <si>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</si>
  <si>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</si>
  <si>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</si>
  <si>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</si>
  <si>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</si>
  <si>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</si>
  <si>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</si>
  <si>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</si>
  <si>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</si>
  <si>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</si>
  <si>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</si>
  <si>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</si>
  <si>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</si>
  <si>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</si>
  <si>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</si>
  <si>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</si>
  <si>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</si>
  <si>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</si>
  <si>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</si>
  <si>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</si>
  <si>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</si>
  <si>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</si>
  <si>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</si>
  <si>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</si>
  <si>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</si>
  <si>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</si>
  <si>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</si>
  <si>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</si>
  <si>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</si>
  <si>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</si>
  <si>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</si>
  <si>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</si>
  <si>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</si>
  <si>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</si>
  <si>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</si>
  <si>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</si>
  <si>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</si>
  <si>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</si>
  <si>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</si>
  <si>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</si>
  <si>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</si>
  <si>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</si>
  <si>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</si>
  <si>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</si>
  <si>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</si>
  <si>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</si>
  <si>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</si>
  <si>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</si>
  <si>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</si>
  <si>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</si>
  <si>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</si>
  <si>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</si>
  <si>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</si>
  <si>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</si>
  <si>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</si>
  <si>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</si>
  <si>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</si>
  <si>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</si>
  <si>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</si>
  <si>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</si>
  <si>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</si>
  <si>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</si>
  <si>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</si>
  <si>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</si>
  <si>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</si>
  <si>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</si>
  <si>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</si>
  <si>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</si>
  <si>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</si>
  <si>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</si>
  <si>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</si>
  <si>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</si>
  <si>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</si>
  <si>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</si>
  <si>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</si>
  <si>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</si>
  <si>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</si>
  <si>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</si>
  <si>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</si>
  <si>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</si>
  <si>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</si>
  <si>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</si>
  <si>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</si>
  <si>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</si>
  <si>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</si>
  <si>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</si>
  <si>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</si>
  <si>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</si>
  <si>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</si>
  <si>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</si>
  <si>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</si>
  <si>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</si>
  <si>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</si>
  <si>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</si>
  <si>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</si>
  <si>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</si>
  <si>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</si>
  <si>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</si>
  <si>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</si>
  <si>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</si>
  <si>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</si>
  <si>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</si>
  <si>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</si>
  <si>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</si>
  <si>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</si>
  <si>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</si>
  <si>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</si>
  <si>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</si>
  <si>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</si>
  <si>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</si>
  <si>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</si>
  <si>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</si>
  <si>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</si>
  <si>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</si>
  <si>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</si>
  <si>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</si>
  <si>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</si>
  <si>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</si>
  <si>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</si>
  <si>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</si>
  <si>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</si>
  <si>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</si>
  <si>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</si>
  <si>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</si>
  <si>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</si>
  <si>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</si>
  <si>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</si>
  <si>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</si>
  <si>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</si>
  <si>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</si>
  <si>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</si>
  <si>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</si>
  <si>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</si>
  <si>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</si>
  <si>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</si>
  <si>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</si>
  <si>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</si>
  <si>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</si>
  <si>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</si>
  <si>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</si>
  <si>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</si>
  <si>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</si>
  <si>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</si>
  <si>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</si>
  <si>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</si>
  <si>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</si>
  <si>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</si>
  <si>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</si>
  <si>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</si>
  <si>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</si>
  <si>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</si>
  <si>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</si>
  <si>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</si>
  <si>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</si>
  <si>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</si>
  <si>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</si>
  <si>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</si>
  <si>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</si>
  <si>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</si>
  <si>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</si>
  <si>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</si>
  <si>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</si>
  <si>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</si>
  <si>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</si>
  <si>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</si>
  <si>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</si>
  <si>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</si>
  <si>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</si>
  <si>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</si>
  <si>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</si>
  <si>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</si>
  <si>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</si>
  <si>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</si>
  <si>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</si>
  <si>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</si>
  <si>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</si>
  <si>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</si>
  <si>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</si>
  <si>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</si>
  <si>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</si>
  <si>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</si>
  <si>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</si>
  <si>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</si>
  <si>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</si>
  <si>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</si>
  <si>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</si>
  <si>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</si>
  <si>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</si>
  <si>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</si>
  <si>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</si>
  <si>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</si>
  <si>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</si>
  <si>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</si>
  <si>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</si>
  <si>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</si>
  <si>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</si>
  <si>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</si>
  <si>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</si>
  <si>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</si>
  <si>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</si>
  <si>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</si>
  <si>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</si>
  <si>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</si>
  <si>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</si>
  <si>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</si>
  <si>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</si>
  <si>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</si>
  <si>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</si>
  <si>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</si>
  <si>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</si>
  <si>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</si>
  <si>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</si>
  <si>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</si>
  <si>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</si>
  <si>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</si>
  <si>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</si>
  <si>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</si>
  <si>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</si>
  <si>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</si>
  <si>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</si>
  <si>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</si>
  <si>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</si>
  <si>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</si>
  <si>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</si>
  <si>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</si>
  <si>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</si>
  <si>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</si>
  <si>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</si>
  <si>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</si>
  <si>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</si>
  <si>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</si>
  <si>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</si>
  <si>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</si>
  <si>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</si>
  <si>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</si>
  <si>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</si>
  <si>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</si>
  <si>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</si>
  <si>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</si>
  <si>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</si>
  <si>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</si>
  <si>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</si>
  <si>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</si>
  <si>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</si>
  <si>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</si>
  <si>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</si>
  <si>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</si>
  <si>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</si>
  <si>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</si>
  <si>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</si>
  <si>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</si>
  <si>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</si>
  <si>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</si>
  <si>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</si>
  <si>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</si>
  <si>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</si>
  <si>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</si>
  <si>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</si>
  <si>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</si>
  <si>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</si>
  <si>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</si>
  <si>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</si>
  <si>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</si>
  <si>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</si>
  <si>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</si>
  <si>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</si>
  <si>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</si>
  <si>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</si>
  <si>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</si>
  <si>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</si>
  <si>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</si>
  <si>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</si>
  <si>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</si>
  <si>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</si>
  <si>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</si>
  <si>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</si>
  <si>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</si>
  <si>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</si>
  <si>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</si>
  <si>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</si>
  <si>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</si>
  <si>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</si>
  <si>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</si>
  <si>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</si>
  <si>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</si>
  <si>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</si>
  <si>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</si>
  <si>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</si>
  <si>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</si>
  <si>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</si>
  <si>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</si>
  <si>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</si>
  <si>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</si>
  <si>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</si>
  <si>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</si>
  <si>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</si>
  <si>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</si>
  <si>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</si>
  <si>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</si>
  <si>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</si>
  <si>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</si>
  <si>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</si>
  <si>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</si>
  <si>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</si>
  <si>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</si>
  <si>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</si>
  <si>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</si>
  <si>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</si>
  <si>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</si>
  <si>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</si>
  <si>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</si>
  <si>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</si>
  <si>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</si>
  <si>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</si>
  <si>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</si>
  <si>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</si>
  <si>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</si>
  <si>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</si>
  <si>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</si>
  <si>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</si>
  <si>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</si>
  <si>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</si>
  <si>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</si>
  <si>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</si>
  <si>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</si>
  <si>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</si>
  <si>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</si>
  <si>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</si>
  <si>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</si>
  <si>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</si>
  <si>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</si>
  <si>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</si>
  <si>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</si>
  <si>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</si>
  <si>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</si>
  <si>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</si>
  <si>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</si>
  <si>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</si>
  <si>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</si>
  <si>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</si>
  <si>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</si>
  <si>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</si>
  <si>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</si>
  <si>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</si>
  <si>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</si>
  <si>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</si>
  <si>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</si>
  <si>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</si>
  <si>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</si>
  <si>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</si>
  <si>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</si>
  <si>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</si>
  <si>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</si>
  <si>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</si>
  <si>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</si>
  <si>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</si>
  <si>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</si>
  <si>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</si>
  <si>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</si>
  <si>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</si>
  <si>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</si>
  <si>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</si>
  <si>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</si>
  <si>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</si>
  <si>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</si>
  <si>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</si>
  <si>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</si>
  <si>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</si>
  <si>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</si>
  <si>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</si>
  <si>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</si>
  <si>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</si>
  <si>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</si>
  <si>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</si>
  <si>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</si>
  <si>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</si>
  <si>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</si>
  <si>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</si>
  <si>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</si>
  <si>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</si>
  <si>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</si>
  <si>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</si>
  <si>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</si>
  <si>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</si>
  <si>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</si>
  <si>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</si>
  <si>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</si>
  <si>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</si>
  <si>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</si>
  <si>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</si>
  <si>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</si>
  <si>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</si>
  <si>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</si>
  <si>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</si>
  <si>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</si>
  <si>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</si>
  <si>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</si>
  <si>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</si>
  <si>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</si>
  <si>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</si>
  <si>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</si>
  <si>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</si>
  <si>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</si>
  <si>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</si>
  <si>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</si>
  <si>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</si>
  <si>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</si>
  <si>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</si>
  <si>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</si>
  <si>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</si>
  <si>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</si>
  <si>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</si>
  <si>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</si>
  <si>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</si>
  <si>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</si>
  <si>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</si>
  <si>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</si>
  <si>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</si>
  <si>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</si>
  <si>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</si>
  <si>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</si>
  <si>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</si>
  <si>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</si>
  <si>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</si>
  <si>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</si>
  <si>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</si>
  <si>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</si>
  <si>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</si>
  <si>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</si>
  <si>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</si>
  <si>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</si>
  <si>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</si>
  <si>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</si>
  <si>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</si>
  <si>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</si>
  <si>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</si>
  <si>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</si>
  <si>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</si>
  <si>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</si>
  <si>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</si>
  <si>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</si>
  <si>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</si>
  <si>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</si>
  <si>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</si>
  <si>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</si>
  <si>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</si>
  <si>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</si>
  <si>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</si>
  <si>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</si>
  <si>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</si>
  <si>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</si>
  <si>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</si>
  <si>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</si>
  <si>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</si>
  <si>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</si>
  <si>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</si>
  <si>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</si>
  <si>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</si>
  <si>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</si>
  <si>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</si>
  <si>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</si>
  <si>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</si>
  <si>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</si>
  <si>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</si>
  <si>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</si>
  <si>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</si>
  <si>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</si>
  <si>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</si>
  <si>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</si>
  <si>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</si>
  <si>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</si>
  <si>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</si>
  <si>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</si>
  <si>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</si>
  <si>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</si>
  <si>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</si>
  <si>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</si>
  <si>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</si>
  <si>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</si>
  <si>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</si>
  <si>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</si>
  <si>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</si>
  <si>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</si>
  <si>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</si>
  <si>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</si>
  <si>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</si>
  <si>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</si>
  <si>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</si>
  <si>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</si>
  <si>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</si>
  <si>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</si>
  <si>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</si>
  <si>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</si>
  <si>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</si>
  <si>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</si>
  <si>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</si>
  <si>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</si>
  <si>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</si>
  <si>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</si>
  <si>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</si>
  <si>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</si>
  <si>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</si>
  <si>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</si>
  <si>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</si>
  <si>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</si>
  <si>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</si>
  <si>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</si>
  <si>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</si>
  <si>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</si>
  <si>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</si>
  <si>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</si>
  <si>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</si>
  <si>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</si>
  <si>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</si>
  <si>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</si>
  <si>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</si>
  <si>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</si>
  <si>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</si>
  <si>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</si>
  <si>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</si>
  <si>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</si>
  <si>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</si>
  <si>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</si>
  <si>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</si>
  <si>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</si>
  <si>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</si>
  <si>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</si>
  <si>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</si>
  <si>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</si>
  <si>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</si>
  <si>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</si>
  <si>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</si>
  <si>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</si>
  <si>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</si>
  <si>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</si>
  <si>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</si>
  <si>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</si>
  <si>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</si>
  <si>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</si>
  <si>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</si>
  <si>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</si>
  <si>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</si>
  <si>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</si>
  <si>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</si>
  <si>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</si>
  <si>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</si>
  <si>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</si>
  <si>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</si>
  <si>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</si>
  <si>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</si>
  <si>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</si>
  <si>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</si>
  <si>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</si>
  <si>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</si>
  <si>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</si>
  <si>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</si>
  <si>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</si>
  <si>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</si>
  <si>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</si>
  <si>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</si>
  <si>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</si>
  <si>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</si>
  <si>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</si>
  <si>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</si>
  <si>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</si>
  <si>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</si>
  <si>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</si>
  <si>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</si>
  <si>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</si>
  <si>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</si>
  <si>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</si>
  <si>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</si>
  <si>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</si>
  <si>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</si>
  <si>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</si>
  <si>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</si>
  <si>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</si>
  <si>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</si>
  <si>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</si>
  <si>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</si>
  <si>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</si>
  <si>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</si>
  <si>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</si>
  <si>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</si>
  <si>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</si>
  <si>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</si>
  <si>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</si>
  <si>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</si>
  <si>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</si>
  <si>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</si>
  <si>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</si>
  <si>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</si>
  <si>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</si>
  <si>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</si>
  <si>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</si>
  <si>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</si>
  <si>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</si>
  <si>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</si>
  <si>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</si>
  <si>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</si>
  <si>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</si>
  <si>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</si>
  <si>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</si>
  <si>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</si>
  <si>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</si>
  <si>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</si>
  <si>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</si>
  <si>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</si>
  <si>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</si>
  <si>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</si>
  <si>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</si>
  <si>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</si>
  <si>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</si>
  <si>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</si>
  <si>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</si>
  <si>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</si>
  <si>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</si>
  <si>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</si>
  <si>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</si>
  <si>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</si>
  <si>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</si>
  <si>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</si>
  <si>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</si>
  <si>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</si>
  <si>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</si>
  <si>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</si>
  <si>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</si>
  <si>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</si>
  <si>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</si>
  <si>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</si>
  <si>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</si>
  <si>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</si>
  <si>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</si>
  <si>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</si>
  <si>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</si>
  <si>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</si>
  <si>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</si>
  <si>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</si>
  <si>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</si>
  <si>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</si>
  <si>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</si>
  <si>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</si>
  <si>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</si>
  <si>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</si>
  <si>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</si>
  <si>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</si>
  <si>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</si>
  <si>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</si>
  <si>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</si>
  <si>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</si>
  <si>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</si>
  <si>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</si>
  <si>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</si>
  <si>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</si>
  <si>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</si>
  <si>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</si>
  <si>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</si>
  <si>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</si>
  <si>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</si>
  <si>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</si>
  <si>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</si>
  <si>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</si>
  <si>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</si>
  <si>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</si>
  <si>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</si>
  <si>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</si>
  <si>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</si>
  <si>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</si>
  <si>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</si>
  <si>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</si>
  <si>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</si>
  <si>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</si>
  <si>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</si>
  <si>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</si>
  <si>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</si>
  <si>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</si>
  <si>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</si>
  <si>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</si>
  <si>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</si>
  <si>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</si>
  <si>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</si>
  <si>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</si>
  <si>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</si>
  <si>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</si>
  <si>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</si>
  <si>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</si>
  <si>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</si>
  <si>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</si>
  <si>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</si>
  <si>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</si>
  <si>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</si>
  <si>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</si>
  <si>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</si>
  <si>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</si>
  <si>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</si>
  <si>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</si>
  <si>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</si>
  <si>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</si>
  <si>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</si>
  <si>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</si>
  <si>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</si>
  <si>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</si>
  <si>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</si>
  <si>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</si>
  <si>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</si>
  <si>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</si>
  <si>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</si>
  <si>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</si>
  <si>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</si>
  <si>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</si>
  <si>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</si>
  <si>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</si>
  <si>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</si>
  <si>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</si>
  <si>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</si>
  <si>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</si>
  <si>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</si>
  <si>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</si>
  <si>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</si>
  <si>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</si>
  <si>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</si>
  <si>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</si>
  <si>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</si>
  <si>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</si>
  <si>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</si>
  <si>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</si>
  <si>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</si>
  <si>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</si>
  <si>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</si>
  <si>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</si>
  <si>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</si>
  <si>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</si>
  <si>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</si>
  <si>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</si>
  <si>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</si>
  <si>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</si>
  <si>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</si>
  <si>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</si>
  <si>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</si>
  <si>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</si>
  <si>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</si>
  <si>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</si>
  <si>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</si>
  <si>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</si>
  <si>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</si>
  <si>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</si>
  <si>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</si>
  <si>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</si>
  <si>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</si>
  <si>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</si>
  <si>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</si>
  <si>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</si>
  <si>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</si>
  <si>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</si>
  <si>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</si>
  <si>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</si>
  <si>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</si>
  <si>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</si>
  <si>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</si>
  <si>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</si>
  <si>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</si>
  <si>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</si>
  <si>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</si>
  <si>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</si>
  <si>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</si>
  <si>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</si>
  <si>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</si>
  <si>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</si>
  <si>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</si>
  <si>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</si>
  <si>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</si>
  <si>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</si>
  <si>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</si>
  <si>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</si>
  <si>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</si>
  <si>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</si>
  <si>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</si>
  <si>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</si>
  <si>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</si>
  <si>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</si>
  <si>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</si>
  <si>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</si>
  <si>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</si>
  <si>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</si>
  <si>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</si>
  <si>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</si>
  <si>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</si>
  <si>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</si>
  <si>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</si>
  <si>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</si>
  <si>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</si>
  <si>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</si>
  <si>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</si>
  <si>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</si>
  <si>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</si>
  <si>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</si>
  <si>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</si>
  <si>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</si>
  <si>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</si>
  <si>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</si>
  <si>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</si>
  <si>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</si>
  <si>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</si>
  <si>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</si>
  <si>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</si>
  <si>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</si>
  <si>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</si>
  <si>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</si>
  <si>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</si>
  <si>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</si>
  <si>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</si>
  <si>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</si>
  <si>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</si>
  <si>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</si>
  <si>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</si>
  <si>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</si>
  <si>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</si>
  <si>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</si>
  <si>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</si>
  <si>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</si>
  <si>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</si>
  <si>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</si>
  <si>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</si>
  <si>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</si>
  <si>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</si>
  <si>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</si>
  <si>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</si>
  <si>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</si>
  <si>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</si>
  <si>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</si>
  <si>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</si>
  <si>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</si>
  <si>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</si>
  <si>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</si>
  <si>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</si>
  <si>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</si>
  <si>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</si>
  <si>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</si>
  <si>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</si>
  <si>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</si>
  <si>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</si>
  <si>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</si>
  <si>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</si>
  <si>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</si>
  <si>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</si>
  <si>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</si>
  <si>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</si>
  <si>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</si>
  <si>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</si>
  <si>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</si>
  <si>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</si>
  <si>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</si>
  <si>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</si>
  <si>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</si>
  <si>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</si>
  <si>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</si>
  <si>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</si>
  <si>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</si>
  <si>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</si>
  <si>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</si>
  <si>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</si>
  <si>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</si>
  <si>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</si>
  <si>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</si>
  <si>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</si>
  <si>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</si>
  <si>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</si>
  <si>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</si>
  <si>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</si>
  <si>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</si>
  <si>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</si>
  <si>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</si>
  <si>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</si>
  <si>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</si>
  <si>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</si>
  <si>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</si>
  <si>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</si>
  <si>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</si>
  <si>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</si>
  <si>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</si>
  <si>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</si>
  <si>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</si>
  <si>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</si>
  <si>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</si>
  <si>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</si>
  <si>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</si>
  <si>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</si>
  <si>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</si>
  <si>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</si>
  <si>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</si>
  <si>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</si>
  <si>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</si>
  <si>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</si>
  <si>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</si>
  <si>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</si>
  <si>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</si>
  <si>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</si>
  <si>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</si>
  <si>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</si>
  <si>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</si>
  <si>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</si>
  <si>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</si>
  <si>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</si>
  <si>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</si>
  <si>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</si>
  <si>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</si>
  <si>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</si>
  <si>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</si>
  <si>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</si>
  <si>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</si>
  <si>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</si>
  <si>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</si>
  <si>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</si>
  <si>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</si>
  <si>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</si>
  <si>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</si>
  <si>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</si>
  <si>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</si>
  <si>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</si>
  <si>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</si>
  <si>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</si>
  <si>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</si>
  <si>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</si>
  <si>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</si>
  <si>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</si>
  <si>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</si>
  <si>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</si>
  <si>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</si>
  <si>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</si>
  <si>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</si>
  <si>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</si>
  <si>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</si>
  <si>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</si>
  <si>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</si>
  <si>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</si>
  <si>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</si>
  <si>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</si>
  <si>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</si>
  <si>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</si>
  <si>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</si>
  <si>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</si>
  <si>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</si>
  <si>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</si>
  <si>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</si>
  <si>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</si>
  <si>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</si>
  <si>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</si>
  <si>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</si>
  <si>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</si>
  <si>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</si>
  <si>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</si>
  <si>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</si>
  <si>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</si>
  <si>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</si>
  <si>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</si>
  <si>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</si>
  <si>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</si>
  <si>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</si>
  <si>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</si>
  <si>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</si>
  <si>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</si>
  <si>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</si>
  <si>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</si>
  <si>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</si>
  <si>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</si>
  <si>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</si>
  <si>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</si>
  <si>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</si>
  <si>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</si>
  <si>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</si>
  <si>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</si>
  <si>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</si>
  <si>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</si>
  <si>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</si>
  <si>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</si>
  <si>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</si>
  <si>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</si>
  <si>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</si>
  <si>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</si>
  <si>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</si>
  <si>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</si>
  <si>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</si>
  <si>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</si>
  <si>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</si>
  <si>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</si>
  <si>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</si>
  <si>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</si>
  <si>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</si>
  <si>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</si>
  <si>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</si>
  <si>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</si>
  <si>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</si>
  <si>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</si>
  <si>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</si>
  <si>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</si>
  <si>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</si>
  <si>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</si>
  <si>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</si>
  <si>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</si>
  <si>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</si>
  <si>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</si>
  <si>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</si>
  <si>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</si>
  <si>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</si>
  <si>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</si>
  <si>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</si>
  <si>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</si>
  <si>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</si>
  <si>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</si>
  <si>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</si>
  <si>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</si>
  <si>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</si>
  <si>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</si>
  <si>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</si>
  <si>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</si>
  <si>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</si>
  <si>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</si>
  <si>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</si>
  <si>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</si>
  <si>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</si>
  <si>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</si>
  <si>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</si>
  <si>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</si>
  <si>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</si>
  <si>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</si>
  <si>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</si>
  <si>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</si>
  <si>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</si>
  <si>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</si>
  <si>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</si>
  <si>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</si>
  <si>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</si>
  <si>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</si>
  <si>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</si>
  <si>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</si>
  <si>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</si>
  <si>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</si>
  <si>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</si>
  <si>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</si>
  <si>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</si>
  <si>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</si>
  <si>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</si>
  <si>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</si>
  <si>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</si>
  <si>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</si>
  <si>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</si>
  <si>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</si>
  <si>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</si>
  <si>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</si>
  <si>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</si>
  <si>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</si>
  <si>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</si>
  <si>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</si>
  <si>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</si>
  <si>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</si>
  <si>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</si>
  <si>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</si>
  <si>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</si>
  <si>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</si>
  <si>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</si>
  <si>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</si>
  <si>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</si>
  <si>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</si>
  <si>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</si>
  <si>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</si>
  <si>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</si>
  <si>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</si>
  <si>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</si>
  <si>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</si>
  <si>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</si>
  <si>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</si>
  <si>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</si>
  <si>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</si>
  <si>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</si>
  <si>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</si>
  <si>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</si>
  <si>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</si>
  <si>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</si>
  <si>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</si>
  <si>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</si>
  <si>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</si>
  <si>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</si>
  <si>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</si>
  <si>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</si>
  <si>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</si>
  <si>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</si>
  <si>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</si>
  <si>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</si>
  <si>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</si>
  <si>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</si>
  <si>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</si>
  <si>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</si>
  <si>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</si>
  <si>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</si>
  <si>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</si>
  <si>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</si>
  <si>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</si>
  <si>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</si>
  <si>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</si>
  <si>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</si>
  <si>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</si>
  <si>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</si>
  <si>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</si>
  <si>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</si>
  <si>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</si>
  <si>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</si>
  <si>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</si>
  <si>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</si>
  <si>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</si>
  <si>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</si>
  <si>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</si>
  <si>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</si>
  <si>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</si>
  <si>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</si>
  <si>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</si>
  <si>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</si>
  <si>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</si>
  <si>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</si>
  <si>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</si>
  <si>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</si>
  <si>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</si>
  <si>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</si>
  <si>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</si>
  <si>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</si>
  <si>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</si>
  <si>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</si>
  <si>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</si>
  <si>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</si>
  <si>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</si>
  <si>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</si>
  <si>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</si>
  <si>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</si>
  <si>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</si>
  <si>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</si>
  <si>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</si>
  <si>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</si>
  <si>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</si>
  <si>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</si>
  <si>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</si>
  <si>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</si>
  <si>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</si>
  <si>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</si>
  <si>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</si>
  <si>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</si>
  <si>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</si>
  <si>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</si>
  <si>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</si>
  <si>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</si>
  <si>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</si>
  <si>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</si>
  <si>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</si>
  <si>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</si>
  <si>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</si>
  <si>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</si>
  <si>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</si>
  <si>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</si>
  <si>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</si>
  <si>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</si>
  <si>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</si>
  <si>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</si>
  <si>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</si>
  <si>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</si>
  <si>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</si>
  <si>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</si>
  <si>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</si>
  <si>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</si>
  <si>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</si>
  <si>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</si>
  <si>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</si>
  <si>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</si>
  <si>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</si>
  <si>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</si>
  <si>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</si>
  <si>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</si>
  <si>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</si>
  <si>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</si>
  <si>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</si>
  <si>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</si>
  <si>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</si>
  <si>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</si>
  <si>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</si>
  <si>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</si>
  <si>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</si>
  <si>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</si>
  <si>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</si>
  <si>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</si>
  <si>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</si>
  <si>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</si>
  <si>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</si>
  <si>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</si>
  <si>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</si>
  <si>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</si>
  <si>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</si>
  <si>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</si>
  <si>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</si>
  <si>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</si>
  <si>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</si>
  <si>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</si>
  <si>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</si>
  <si>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</si>
  <si>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</si>
  <si>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</si>
  <si>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</si>
  <si>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</si>
  <si>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</si>
  <si>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</si>
  <si>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</si>
  <si>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</si>
  <si>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</si>
  <si>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</si>
  <si>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</si>
  <si>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</si>
  <si>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</si>
  <si>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</si>
  <si>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</si>
  <si>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</si>
  <si>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</si>
  <si>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</si>
  <si>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</si>
  <si>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</si>
  <si>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</si>
  <si>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</si>
  <si>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</si>
  <si>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</si>
  <si>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</si>
  <si>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</si>
  <si>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</si>
  <si>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</si>
  <si>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</si>
  <si>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</si>
  <si>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</si>
  <si>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</si>
  <si>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</si>
  <si>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</si>
  <si>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</si>
  <si>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</si>
  <si>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</si>
  <si>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</si>
  <si>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</si>
  <si>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</si>
  <si>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</si>
  <si>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</si>
  <si>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</si>
  <si>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</si>
  <si>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</si>
  <si>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</si>
  <si>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</si>
  <si>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</si>
  <si>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</si>
  <si>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</si>
  <si>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</si>
  <si>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</si>
  <si>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</si>
  <si>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</si>
  <si>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</si>
  <si>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</si>
  <si>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</si>
  <si>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</si>
  <si>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</si>
  <si>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</si>
  <si>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</si>
  <si>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</si>
  <si>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</si>
  <si>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</si>
  <si>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</si>
  <si>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</si>
  <si>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</si>
  <si>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</si>
  <si>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</si>
  <si>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</si>
  <si>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</si>
  <si>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</si>
  <si>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</si>
  <si>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</si>
  <si>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</si>
  <si>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</si>
  <si>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</si>
  <si>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</si>
  <si>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</si>
  <si>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</si>
  <si>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</si>
  <si>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</si>
  <si>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</si>
  <si>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</si>
  <si>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</si>
  <si>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</si>
  <si>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</si>
  <si>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</si>
  <si>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</si>
  <si>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</si>
  <si>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</si>
  <si>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</si>
  <si>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</si>
  <si>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</si>
  <si>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</si>
  <si>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</si>
  <si>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</si>
  <si>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</si>
  <si>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</si>
  <si>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</si>
  <si>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</si>
  <si>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</si>
  <si>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</si>
  <si>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</si>
  <si>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</si>
  <si>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</si>
  <si>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</si>
  <si>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</si>
  <si>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</si>
  <si>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</si>
  <si>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</si>
  <si>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</si>
  <si>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</si>
  <si>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</si>
  <si>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</si>
  <si>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</si>
  <si>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</si>
  <si>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</si>
  <si>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</si>
  <si>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</si>
  <si>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</si>
  <si>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</si>
  <si>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</si>
  <si>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</si>
  <si>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</si>
  <si>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</si>
  <si>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</si>
  <si>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</si>
  <si>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</si>
  <si>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</si>
  <si>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</si>
  <si>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</si>
  <si>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</si>
  <si>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</si>
  <si>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</si>
  <si>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</si>
  <si>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</si>
  <si>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</si>
  <si>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</si>
  <si>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</si>
  <si>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</si>
  <si>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</si>
  <si>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</si>
  <si>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</si>
  <si>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</si>
  <si>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</si>
  <si>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</si>
  <si>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</si>
  <si>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</si>
  <si>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</si>
  <si>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</si>
  <si>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</si>
  <si>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</si>
  <si>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</si>
  <si>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</si>
  <si>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</si>
  <si>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</si>
  <si>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</si>
  <si>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</si>
  <si>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</si>
  <si>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</si>
  <si>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</si>
  <si>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</si>
  <si>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</si>
  <si>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</si>
  <si>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</si>
  <si>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</si>
  <si>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</si>
  <si>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</si>
  <si>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</si>
  <si>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</si>
  <si>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</si>
  <si>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</si>
  <si>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</si>
  <si>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</si>
  <si>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</si>
  <si>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</si>
  <si>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</si>
  <si>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</si>
  <si>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</si>
  <si>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</si>
  <si>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</si>
  <si>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</si>
  <si>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</si>
  <si>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</si>
  <si>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</si>
  <si>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</si>
  <si>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</si>
  <si>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</si>
  <si>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</si>
  <si>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</si>
  <si>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</si>
  <si>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</si>
  <si>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</si>
  <si>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</si>
  <si>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</si>
  <si>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</si>
  <si>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</si>
  <si>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</si>
  <si>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</si>
  <si>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</si>
  <si>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</si>
  <si>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</si>
  <si>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</si>
  <si>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</si>
  <si>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</si>
  <si>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</si>
  <si>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</si>
  <si>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</si>
  <si>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</si>
  <si>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</si>
  <si>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</si>
  <si>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</si>
  <si>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</si>
  <si>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</si>
  <si>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</si>
  <si>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</si>
  <si>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</si>
  <si>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</si>
  <si>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</si>
  <si>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</si>
  <si>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</si>
  <si>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</si>
  <si>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</si>
  <si>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</si>
  <si>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</si>
  <si>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</si>
  <si>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</si>
  <si>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</si>
  <si>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</si>
  <si>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</si>
  <si>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</si>
  <si>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</si>
  <si>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</si>
  <si>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</si>
  <si>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</si>
  <si>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</si>
  <si>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</si>
  <si>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</si>
  <si>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</si>
  <si>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</si>
  <si>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</si>
  <si>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</si>
  <si>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</si>
  <si>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</si>
  <si>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</si>
  <si>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</si>
  <si>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</si>
  <si>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</si>
  <si>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</si>
  <si>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</si>
  <si>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</si>
  <si>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</si>
  <si>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</si>
  <si>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</si>
  <si>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</si>
  <si>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</si>
  <si>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</si>
  <si>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</si>
  <si>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</si>
  <si>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</si>
  <si>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</si>
  <si>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</si>
  <si>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</si>
  <si>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</si>
  <si>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</si>
  <si>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</si>
  <si>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</si>
  <si>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</si>
  <si>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</si>
  <si>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</si>
  <si>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</si>
  <si>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</si>
  <si>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</si>
  <si>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</si>
  <si>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</si>
  <si>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</si>
  <si>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</si>
  <si>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</si>
  <si>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</si>
  <si>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</si>
  <si>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</si>
  <si>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</si>
  <si>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</si>
  <si>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</si>
  <si>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</si>
  <si>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</si>
  <si>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</si>
  <si>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</si>
  <si>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</si>
  <si>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</si>
  <si>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</si>
  <si>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</si>
  <si>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</si>
  <si>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</si>
  <si>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</si>
  <si>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</si>
  <si>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</si>
  <si>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</si>
  <si>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</si>
  <si>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</si>
  <si>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</si>
  <si>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</si>
  <si>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</si>
  <si>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</si>
  <si>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</si>
  <si>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</si>
  <si>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</si>
  <si>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</si>
  <si>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</si>
  <si>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</si>
  <si>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</si>
  <si>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</si>
  <si>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</si>
  <si>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</si>
  <si>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</si>
  <si>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</si>
  <si>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</si>
  <si>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</si>
  <si>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</si>
  <si>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</si>
  <si>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</si>
  <si>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</si>
  <si>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</si>
  <si>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</si>
  <si>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</si>
  <si>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</si>
  <si>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</si>
  <si>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</si>
  <si>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</si>
  <si>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</si>
  <si>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</si>
  <si>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</si>
  <si>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</si>
  <si>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</si>
  <si>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</si>
  <si>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</si>
  <si>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</si>
  <si>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</si>
  <si>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</si>
  <si>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</si>
  <si>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</si>
  <si>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</si>
  <si>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</si>
  <si>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</si>
  <si>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</si>
  <si>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</si>
  <si>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</si>
  <si>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</si>
  <si>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</si>
  <si>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</si>
  <si>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</si>
  <si>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</si>
  <si>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</si>
  <si>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</si>
  <si>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</si>
  <si>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</si>
  <si>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</si>
  <si>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</si>
  <si>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</si>
  <si>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</si>
  <si>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</si>
  <si>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</si>
  <si>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</si>
  <si>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</si>
  <si>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</si>
  <si>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</si>
  <si>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</si>
  <si>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</si>
  <si>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</si>
  <si>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</si>
  <si>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</si>
  <si>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</si>
  <si>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</si>
  <si>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</si>
  <si>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</si>
  <si>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</si>
  <si>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</si>
  <si>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</si>
  <si>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</si>
  <si>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</si>
  <si>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</si>
  <si>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</si>
  <si>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</si>
  <si>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</si>
  <si>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</si>
  <si>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</si>
  <si>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</si>
  <si>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</si>
  <si>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</si>
  <si>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</si>
  <si>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</si>
  <si>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</si>
  <si>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</si>
  <si>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</si>
  <si>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</si>
  <si>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</si>
  <si>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</si>
  <si>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</si>
  <si>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</si>
  <si>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</si>
  <si>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</si>
  <si>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</si>
  <si>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</si>
  <si>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</si>
  <si>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</si>
  <si>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</si>
  <si>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</si>
  <si>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</si>
  <si>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</si>
  <si>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</si>
  <si>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</si>
  <si>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</si>
  <si>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</si>
  <si>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</si>
  <si>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</si>
  <si>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</si>
  <si>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</si>
  <si>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</si>
  <si>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</si>
  <si>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</si>
  <si>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</si>
  <si>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</si>
  <si>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</si>
  <si>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</si>
  <si>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</si>
  <si>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</si>
  <si>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</si>
  <si>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</si>
  <si>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</si>
  <si>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</si>
  <si>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</si>
  <si>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</si>
  <si>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</si>
  <si>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</si>
  <si>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</si>
  <si>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</si>
  <si>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</si>
  <si>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</si>
  <si>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</si>
  <si>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</si>
  <si>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</si>
  <si>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</si>
  <si>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</si>
  <si>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</si>
  <si>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</si>
  <si>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</si>
  <si>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</si>
  <si>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</si>
  <si>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</si>
  <si>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</si>
  <si>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</si>
  <si>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</si>
  <si>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</si>
  <si>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</si>
  <si>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</si>
  <si>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</si>
  <si>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</si>
  <si>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</si>
  <si>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</si>
  <si>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</si>
  <si>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</si>
  <si>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</si>
  <si>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</si>
  <si>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</si>
  <si>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</si>
  <si>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</si>
  <si>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</si>
  <si>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</si>
  <si>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</si>
  <si>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</si>
  <si>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</si>
  <si>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</si>
  <si>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</si>
  <si>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</si>
  <si>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</si>
  <si>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</si>
  <si>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</si>
  <si>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</si>
  <si>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</si>
  <si>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</si>
  <si>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</si>
  <si>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</si>
  <si>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</si>
  <si>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</si>
  <si>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</si>
  <si>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</si>
  <si>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</si>
  <si>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</si>
  <si>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</si>
  <si>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</si>
  <si>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</si>
  <si>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</si>
  <si>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</si>
  <si>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</si>
  <si>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</si>
  <si>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</si>
  <si>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</si>
  <si>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</si>
  <si>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</si>
  <si>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</si>
  <si>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</si>
  <si>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</si>
  <si>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</si>
  <si>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</si>
  <si>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</si>
  <si>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</si>
  <si>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</si>
  <si>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</si>
  <si>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</si>
  <si>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</si>
  <si>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</si>
  <si>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</si>
  <si>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</si>
  <si>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</si>
  <si>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</si>
  <si>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</si>
  <si>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</si>
  <si>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</si>
  <si>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</si>
  <si>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</si>
  <si>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</si>
  <si>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</si>
  <si>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</si>
  <si>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</si>
  <si>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</si>
  <si>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</si>
  <si>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</si>
  <si>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</si>
  <si>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</si>
  <si>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</si>
  <si>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</si>
  <si>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</si>
  <si>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</si>
  <si>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</si>
  <si>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</si>
  <si>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</si>
  <si>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</si>
  <si>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</si>
  <si>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</si>
  <si>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</si>
  <si>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</si>
  <si>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</si>
  <si>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</si>
  <si>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</si>
  <si>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</si>
  <si>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</si>
  <si>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</si>
  <si>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</si>
  <si>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</si>
  <si>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</si>
  <si>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</si>
  <si>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</si>
  <si>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</si>
  <si>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</si>
  <si>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</si>
  <si>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</si>
  <si>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</si>
  <si>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</si>
  <si>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</si>
  <si>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</si>
  <si>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</si>
  <si>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</si>
  <si>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</si>
  <si>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</si>
  <si>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</si>
  <si>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</si>
  <si>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</si>
  <si>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</si>
  <si>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</si>
  <si>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</si>
  <si>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</si>
  <si>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</si>
  <si>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</si>
  <si>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</si>
  <si>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</si>
  <si>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</si>
  <si>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</si>
  <si>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</si>
  <si>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</si>
  <si>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</si>
  <si>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</si>
  <si>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</si>
  <si>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</si>
  <si>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</si>
  <si>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</si>
  <si>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</si>
  <si>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</si>
  <si>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</si>
  <si>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</si>
  <si>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</si>
  <si>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</si>
  <si>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</si>
  <si>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</si>
  <si>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</si>
  <si>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</si>
  <si>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</si>
  <si>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</si>
  <si>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</si>
  <si>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</si>
  <si>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</si>
  <si>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</si>
  <si>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</si>
  <si>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</si>
  <si>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</si>
  <si>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</si>
  <si>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</si>
  <si>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</si>
  <si>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</si>
  <si>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</si>
  <si>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</si>
  <si>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</si>
  <si>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</si>
  <si>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</si>
  <si>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</si>
  <si>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</si>
  <si>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</si>
  <si>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</si>
  <si>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</si>
  <si>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</si>
  <si>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</si>
  <si>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</si>
  <si>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</si>
  <si>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</si>
  <si>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</si>
  <si>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</si>
  <si>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</si>
  <si>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</si>
  <si>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</si>
  <si>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</si>
  <si>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</si>
  <si>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</si>
  <si>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</si>
  <si>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</si>
  <si>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</si>
  <si>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</si>
  <si>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</si>
  <si>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</si>
  <si>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</si>
  <si>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</si>
  <si>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</si>
  <si>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</si>
  <si>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</si>
  <si>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</si>
  <si>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</si>
  <si>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</si>
  <si>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</si>
  <si>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</si>
  <si>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</si>
  <si>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</si>
  <si>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</si>
  <si>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</si>
  <si>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</si>
  <si>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</si>
  <si>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</si>
  <si>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</si>
  <si>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</si>
  <si>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</si>
  <si>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</si>
  <si>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</si>
  <si>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</si>
  <si>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</si>
  <si>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</si>
  <si>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</si>
  <si>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</si>
  <si>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</si>
  <si>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</si>
  <si>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</si>
  <si>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</si>
  <si>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</si>
  <si>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</si>
  <si>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</si>
  <si>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</si>
  <si>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</si>
  <si>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</si>
  <si>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</si>
  <si>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</si>
  <si>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</si>
  <si>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</si>
  <si>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</si>
  <si>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</si>
  <si>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</si>
  <si>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</si>
  <si>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</si>
  <si>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</si>
  <si>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</si>
  <si>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</si>
  <si>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</si>
  <si>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</si>
  <si>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</si>
  <si>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</si>
  <si>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</si>
  <si>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</si>
  <si>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</si>
  <si>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</si>
  <si>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</si>
  <si>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</si>
  <si>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</si>
  <si>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</si>
  <si>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</si>
  <si>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</si>
  <si>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</si>
  <si>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</si>
  <si>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</si>
  <si>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</si>
  <si>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</si>
  <si>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</si>
  <si>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</si>
  <si>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</si>
  <si>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</si>
  <si>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</si>
  <si>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</si>
  <si>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</si>
  <si>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</si>
  <si>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</si>
  <si>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</si>
  <si>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</si>
  <si>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</si>
  <si>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</si>
  <si>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</si>
  <si>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</si>
  <si>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</si>
  <si>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</si>
  <si>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</si>
  <si>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</si>
  <si>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</si>
  <si>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</si>
  <si>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</si>
  <si>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</si>
  <si>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</si>
  <si>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</si>
  <si>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</si>
  <si>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</si>
  <si>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</si>
  <si>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</si>
  <si>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</si>
  <si>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</si>
  <si>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</si>
  <si>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</si>
  <si>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</si>
  <si>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</si>
  <si>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</si>
  <si>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</si>
  <si>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</si>
  <si>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</si>
  <si>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</si>
  <si>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</si>
  <si>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</si>
  <si>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</si>
  <si>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</si>
  <si>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</si>
  <si>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</si>
  <si>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</si>
  <si>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</si>
  <si>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</si>
  <si>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</si>
  <si>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</si>
  <si>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</si>
  <si>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</si>
  <si>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</si>
  <si>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</si>
  <si>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</si>
  <si>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</si>
  <si>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</si>
  <si>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</si>
  <si>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</si>
  <si>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</si>
  <si>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</si>
  <si>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</si>
  <si>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</si>
  <si>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</si>
  <si>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</si>
  <si>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</si>
  <si>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</si>
  <si>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</si>
  <si>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</si>
  <si>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</si>
  <si>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</si>
  <si>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</si>
  <si>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</si>
  <si>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</si>
  <si>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</si>
  <si>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</si>
  <si>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</si>
  <si>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</si>
  <si>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</si>
  <si>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</si>
  <si>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</si>
  <si>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</si>
  <si>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</si>
  <si>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</si>
  <si>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</si>
  <si>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</si>
  <si>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</si>
  <si>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</si>
  <si>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</si>
  <si>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</si>
  <si>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</si>
  <si>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</si>
  <si>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</si>
  <si>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</si>
  <si>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</si>
  <si>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</si>
  <si>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</si>
  <si>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</si>
  <si>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</si>
  <si>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</si>
  <si>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</si>
  <si>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</si>
  <si>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</si>
  <si>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</si>
  <si>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</si>
  <si>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</si>
  <si>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</si>
  <si>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</si>
  <si>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</si>
  <si>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</si>
  <si>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</si>
  <si>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</si>
  <si>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</si>
  <si>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</si>
  <si>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</si>
  <si>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</si>
  <si>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</si>
  <si>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</si>
  <si>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</si>
  <si>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</si>
  <si>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</si>
  <si>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</si>
  <si>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</si>
  <si>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</si>
  <si>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</si>
  <si>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</si>
  <si>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</si>
  <si>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</si>
  <si>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</si>
  <si>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</si>
  <si>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</si>
  <si>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</si>
  <si>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</si>
  <si>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</si>
  <si>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</si>
  <si>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</si>
  <si>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</si>
  <si>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</si>
  <si>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</si>
  <si>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</si>
  <si>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</si>
  <si>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</si>
  <si>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</si>
  <si>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</si>
  <si>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</si>
  <si>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</si>
  <si>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</si>
  <si>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</si>
  <si>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</si>
  <si>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</si>
  <si>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</si>
  <si>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</si>
  <si>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</si>
  <si>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</si>
  <si>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</si>
  <si>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</si>
  <si>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</si>
  <si>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</si>
  <si>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</si>
  <si>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</si>
  <si>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</si>
  <si>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</si>
  <si>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</si>
  <si>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</si>
  <si>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</si>
  <si>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</si>
  <si>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</si>
  <si>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</si>
  <si>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</si>
  <si>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</si>
  <si>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</si>
  <si>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</si>
  <si>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</si>
  <si>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</si>
  <si>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</si>
  <si>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</si>
  <si>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</si>
  <si>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</si>
  <si>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</si>
  <si>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</si>
  <si>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</si>
  <si>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</si>
  <si>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</si>
  <si>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</si>
  <si>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</si>
  <si>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</si>
  <si>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</si>
  <si>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</si>
  <si>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</si>
  <si>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</si>
  <si>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</si>
  <si>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</si>
  <si>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</si>
  <si>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</si>
  <si>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</si>
  <si>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</si>
  <si>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</si>
  <si>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</si>
  <si>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</si>
  <si>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</si>
  <si>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</si>
  <si>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</si>
  <si>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</si>
  <si>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</si>
  <si>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</si>
  <si>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</si>
  <si>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</si>
  <si>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</si>
  <si>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</si>
  <si>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</si>
  <si>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</si>
  <si>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</si>
  <si>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</si>
  <si>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</si>
  <si>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</si>
  <si>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</si>
  <si>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</si>
  <si>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</si>
  <si>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</si>
  <si>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</si>
  <si>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</si>
  <si>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</si>
  <si>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</si>
  <si>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</si>
  <si>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</si>
  <si>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</si>
  <si>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</si>
  <si>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</si>
  <si>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</si>
  <si>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</si>
  <si>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</si>
  <si>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</si>
  <si>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</si>
  <si>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</si>
  <si>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</si>
  <si>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</si>
  <si>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</si>
  <si>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</si>
  <si>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</si>
  <si>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</si>
  <si>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</si>
  <si>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</si>
  <si>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</si>
  <si>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</si>
  <si>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</si>
  <si>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</si>
  <si>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</si>
  <si>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</si>
  <si>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</si>
  <si>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</si>
  <si>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</si>
  <si>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</si>
  <si>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</si>
  <si>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</si>
  <si>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</si>
  <si>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</si>
  <si>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</si>
  <si>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</si>
  <si>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</si>
  <si>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</si>
  <si>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</si>
  <si>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</si>
  <si>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</si>
  <si>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</si>
  <si>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</si>
  <si>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</si>
  <si>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</si>
  <si>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</si>
  <si>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</si>
  <si>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</si>
  <si>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</si>
  <si>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</si>
  <si>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</si>
  <si>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</si>
  <si>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</si>
  <si>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</si>
  <si>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</si>
  <si>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</si>
  <si>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</si>
  <si>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</si>
  <si>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</si>
  <si>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</si>
  <si>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</si>
  <si>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</si>
  <si>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</si>
  <si>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</si>
  <si>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</si>
  <si>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</si>
  <si>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</si>
  <si>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</si>
  <si>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</si>
  <si>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</si>
  <si>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</si>
  <si>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</si>
  <si>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</si>
  <si>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</si>
  <si>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</si>
  <si>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</si>
  <si>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</si>
  <si>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</si>
  <si>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</si>
  <si>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</si>
  <si>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</si>
  <si>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</si>
  <si>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</si>
  <si>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</si>
  <si>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</si>
  <si>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</si>
  <si>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</si>
  <si>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</si>
  <si>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</si>
  <si>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</si>
  <si>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</si>
  <si>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</si>
  <si>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</si>
  <si>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</si>
  <si>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</si>
  <si>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</si>
  <si>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</si>
  <si>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</si>
  <si>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</si>
  <si>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</si>
  <si>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</si>
  <si>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</si>
  <si>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</si>
  <si>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</si>
  <si>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</si>
  <si>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</si>
  <si>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</si>
  <si>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</si>
  <si>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</si>
  <si>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</si>
  <si>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</si>
  <si>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</si>
  <si>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</si>
  <si>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</si>
  <si>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</si>
  <si>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</si>
  <si>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</si>
  <si>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</si>
  <si>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</si>
  <si>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</si>
  <si>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</si>
  <si>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</si>
  <si>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</si>
  <si>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</si>
  <si>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</si>
  <si>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</si>
  <si>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</si>
  <si>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</si>
  <si>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</si>
  <si>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</si>
  <si>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</si>
  <si>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</si>
  <si>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</si>
  <si>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</si>
  <si>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</si>
  <si>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</si>
  <si>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</si>
  <si>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</si>
  <si>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</si>
  <si>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</si>
  <si>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</si>
  <si>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</si>
  <si>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</si>
  <si>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</si>
  <si>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</si>
  <si>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</si>
  <si>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</si>
  <si>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</si>
  <si>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</si>
  <si>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</si>
  <si>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</si>
  <si>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</si>
  <si>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</si>
  <si>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</si>
  <si>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</si>
  <si>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</si>
  <si>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</si>
  <si>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</si>
  <si>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</si>
  <si>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</si>
  <si>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</si>
  <si>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</si>
  <si>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</si>
  <si>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</si>
  <si>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</si>
  <si>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</si>
  <si>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</si>
  <si>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</si>
  <si>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</si>
  <si>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</si>
  <si>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</si>
  <si>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</si>
  <si>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</si>
  <si>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</si>
  <si>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</si>
  <si>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</si>
  <si>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</si>
  <si>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</si>
  <si>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</si>
  <si>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</si>
  <si>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</si>
  <si>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</si>
  <si>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</si>
  <si>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</si>
  <si>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</si>
  <si>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</si>
  <si>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</si>
  <si>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</si>
  <si>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</si>
  <si>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</si>
  <si>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</si>
  <si>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</si>
  <si>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</si>
  <si>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</si>
  <si>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</si>
  <si>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</si>
  <si>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</si>
  <si>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</si>
  <si>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</si>
  <si>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</si>
  <si>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</si>
  <si>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</si>
  <si>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</si>
  <si>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</si>
  <si>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</si>
  <si>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</si>
  <si>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</si>
  <si>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</si>
  <si>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</si>
  <si>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</si>
  <si>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</si>
  <si>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</si>
  <si>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</si>
  <si>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</si>
  <si>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</si>
  <si>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</si>
  <si>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</si>
  <si>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</si>
  <si>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</si>
  <si>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</si>
  <si>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</si>
  <si>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</si>
  <si>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</si>
  <si>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</si>
  <si>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</si>
  <si>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</si>
  <si>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</si>
  <si>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</si>
  <si>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</si>
  <si>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</si>
  <si>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</si>
  <si>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</si>
  <si>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</si>
  <si>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</si>
  <si>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</si>
  <si>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</si>
  <si>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</si>
  <si>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</si>
  <si>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</si>
  <si>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</si>
  <si>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</si>
  <si>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</si>
  <si>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</si>
  <si>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</si>
  <si>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</si>
  <si>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</si>
  <si>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</si>
  <si>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</si>
  <si>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</si>
  <si>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</si>
  <si>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</si>
  <si>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</si>
  <si>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</si>
  <si>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</si>
  <si>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</si>
  <si>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</si>
  <si>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</si>
  <si>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</si>
  <si>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</si>
  <si>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</si>
  <si>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</si>
  <si>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</si>
  <si>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</si>
  <si>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</si>
  <si>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</si>
  <si>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</si>
  <si>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</si>
  <si>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</si>
  <si>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</si>
  <si>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</si>
  <si>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</si>
  <si>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</si>
  <si>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</si>
  <si>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</si>
  <si>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</si>
  <si>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</si>
  <si>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</si>
  <si>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</si>
  <si>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</si>
  <si>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</si>
  <si>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</si>
  <si>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</si>
  <si>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</si>
  <si>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</si>
  <si>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</si>
  <si>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</si>
  <si>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</si>
  <si>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</si>
  <si>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</si>
  <si>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</si>
  <si>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</si>
  <si>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</si>
  <si>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</si>
  <si>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</si>
  <si>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</si>
  <si>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</si>
  <si>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</si>
  <si>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</si>
  <si>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</si>
  <si>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</si>
  <si>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</si>
  <si>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</si>
  <si>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</si>
  <si>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</si>
  <si>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</si>
  <si>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</si>
  <si>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</si>
  <si>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</si>
  <si>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</si>
  <si>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</si>
  <si>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</si>
  <si>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</si>
  <si>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</si>
  <si>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</si>
  <si>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</si>
  <si>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</si>
  <si>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</si>
  <si>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</si>
  <si>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</si>
  <si>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</si>
  <si>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</si>
  <si>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</si>
  <si>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</si>
  <si>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</si>
  <si>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</si>
  <si>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</si>
  <si>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</si>
  <si>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</si>
  <si>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</si>
  <si>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</si>
  <si>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</si>
  <si>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</si>
  <si>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</si>
  <si>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</si>
  <si>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</si>
  <si>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</si>
  <si>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</si>
  <si>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</si>
  <si>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</si>
  <si>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</si>
  <si>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</si>
  <si>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</si>
  <si>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</si>
  <si>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</si>
  <si>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</si>
  <si>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</si>
  <si>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</si>
  <si>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</si>
  <si>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</si>
  <si>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</si>
  <si>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</si>
  <si>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</si>
  <si>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</si>
  <si>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</si>
  <si>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</si>
  <si>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</si>
  <si>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</si>
  <si>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</si>
  <si>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</si>
  <si>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</si>
  <si>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</si>
  <si>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</si>
  <si>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</si>
  <si>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</si>
  <si>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</si>
  <si>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</si>
  <si>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</si>
  <si>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</si>
  <si>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</si>
  <si>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</si>
  <si>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</si>
  <si>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</si>
  <si>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</si>
  <si>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</si>
  <si>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</si>
  <si>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</si>
  <si>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</si>
  <si>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</si>
  <si>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</si>
  <si>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</si>
  <si>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</si>
  <si>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</si>
  <si>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</si>
  <si>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</si>
  <si>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</si>
  <si>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</si>
  <si>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</si>
  <si>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</si>
  <si>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</si>
  <si>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</si>
  <si>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</si>
  <si>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</si>
  <si>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</si>
  <si>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</si>
  <si>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</si>
  <si>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</si>
  <si>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</si>
  <si>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</si>
  <si>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</si>
  <si>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</si>
  <si>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</si>
  <si>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</si>
  <si>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</si>
  <si>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</si>
  <si>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</si>
  <si>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</si>
  <si>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</si>
  <si>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</si>
  <si>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</si>
  <si>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</si>
  <si>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</si>
  <si>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</si>
  <si>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</si>
  <si>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</si>
  <si>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</si>
  <si>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</si>
  <si>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</si>
  <si>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</si>
  <si>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</si>
  <si>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</si>
  <si>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</si>
  <si>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</si>
  <si>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</si>
  <si>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</si>
  <si>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</si>
  <si>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</si>
  <si>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</si>
  <si>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</si>
  <si>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</si>
  <si>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</si>
  <si>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</si>
  <si>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</si>
  <si>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</si>
  <si>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</si>
  <si>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</si>
  <si>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</si>
  <si>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</si>
  <si>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</si>
  <si>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</si>
  <si>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</si>
  <si>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</si>
  <si>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</si>
  <si>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</si>
  <si>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</si>
  <si>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</si>
  <si>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</si>
  <si>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</si>
  <si>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</si>
  <si>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</si>
  <si>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</si>
  <si>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</si>
  <si>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</si>
  <si>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</si>
  <si>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</si>
  <si>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</si>
  <si>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</si>
  <si>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</si>
  <si>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</si>
  <si>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</si>
  <si>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</si>
  <si>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</si>
  <si>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</si>
  <si>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</si>
  <si>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</si>
  <si>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</si>
  <si>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</si>
  <si>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</si>
  <si>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</si>
  <si>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</si>
  <si>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</si>
  <si>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</si>
  <si>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</si>
  <si>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</si>
  <si>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</si>
  <si>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</si>
  <si>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</si>
  <si>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</si>
  <si>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</si>
  <si>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</si>
  <si>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</si>
  <si>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</si>
  <si>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</si>
  <si>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</si>
  <si>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</si>
  <si>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</si>
  <si>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</si>
  <si>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</si>
  <si>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</si>
  <si>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</si>
  <si>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</si>
  <si>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</si>
  <si>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</si>
  <si>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</si>
  <si>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</si>
  <si>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</si>
  <si>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</si>
  <si>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</si>
  <si>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</si>
  <si>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</si>
  <si>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</si>
  <si>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</si>
  <si>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</si>
  <si>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</si>
  <si>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</si>
  <si>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</si>
  <si>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</si>
  <si>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</si>
  <si>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</si>
  <si>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</si>
  <si>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</si>
  <si>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</si>
  <si>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</si>
  <si>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</si>
  <si>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</si>
  <si>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</si>
  <si>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</si>
  <si>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</si>
  <si>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</si>
  <si>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</si>
  <si>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</si>
  <si>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</si>
  <si>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</si>
  <si>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</si>
  <si>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</si>
  <si>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</si>
  <si>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</si>
  <si>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</si>
  <si>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</si>
  <si>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</si>
  <si>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</si>
  <si>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</si>
  <si>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</si>
  <si>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</si>
  <si>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</si>
  <si>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</si>
  <si>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</si>
  <si>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</si>
  <si>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</si>
  <si>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</si>
  <si>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</si>
  <si>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</si>
  <si>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</si>
  <si>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</si>
  <si>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</si>
  <si>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</si>
  <si>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</si>
  <si>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</si>
  <si>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</si>
  <si>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</si>
  <si>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</si>
  <si>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</si>
  <si>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</si>
  <si>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</si>
  <si>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</si>
  <si>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</si>
  <si>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</si>
  <si>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</si>
  <si>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</si>
  <si>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</si>
  <si>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</si>
  <si>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</si>
  <si>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</si>
  <si>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</si>
  <si>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</si>
  <si>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</si>
  <si>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</si>
  <si>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</si>
  <si>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</si>
  <si>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</si>
  <si>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</si>
  <si>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</si>
  <si>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</si>
  <si>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</si>
  <si>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</si>
  <si>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</si>
  <si>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</si>
  <si>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</si>
  <si>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</si>
  <si>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</si>
  <si>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</si>
  <si>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</si>
  <si>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</si>
  <si>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</si>
  <si>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</si>
  <si>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</si>
  <si>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</si>
  <si>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</si>
  <si>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</si>
  <si>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</si>
  <si>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</si>
  <si>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</si>
  <si>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</si>
  <si>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</si>
  <si>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</si>
  <si>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</si>
  <si>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</si>
  <si>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</si>
  <si>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</si>
  <si>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</si>
  <si>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</si>
  <si>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</si>
  <si>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</si>
  <si>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</si>
  <si>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</si>
  <si>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</si>
  <si>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</si>
  <si>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</si>
  <si>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</si>
  <si>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</si>
  <si>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</si>
  <si>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</si>
  <si>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</si>
  <si>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</si>
  <si>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</si>
  <si>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</si>
  <si>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</si>
  <si>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</si>
  <si>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</si>
  <si>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</si>
  <si>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</si>
  <si>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</si>
  <si>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</si>
  <si>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</si>
  <si>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</si>
  <si>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</si>
  <si>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</si>
  <si>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</si>
  <si>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</si>
  <si>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</si>
  <si>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</si>
  <si>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</si>
  <si>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</si>
  <si>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</si>
  <si>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</si>
  <si>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</si>
  <si>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</si>
  <si>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</si>
  <si>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</si>
  <si>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</si>
  <si>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</si>
  <si>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</si>
  <si>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</si>
  <si>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</si>
  <si>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</si>
  <si>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</si>
  <si>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</si>
  <si>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</si>
  <si>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</si>
  <si>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</si>
  <si>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</si>
  <si>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</si>
  <si>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</si>
  <si>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</si>
  <si>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</si>
  <si>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</si>
  <si>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</si>
  <si>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</si>
  <si>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</si>
  <si>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</si>
  <si>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</si>
  <si>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</si>
  <si>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</si>
  <si>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</si>
  <si>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</si>
  <si>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</si>
  <si>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</si>
  <si>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</si>
  <si>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</si>
  <si>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</si>
  <si>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</si>
  <si>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</si>
  <si>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</si>
  <si>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</si>
  <si>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</si>
  <si>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</si>
  <si>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</si>
  <si>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</si>
  <si>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</si>
  <si>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</si>
  <si>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</si>
  <si>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</si>
  <si>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</si>
  <si>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</si>
  <si>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</si>
  <si>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</si>
  <si>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</si>
  <si>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</si>
  <si>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</si>
  <si>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</si>
  <si>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</si>
  <si>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</si>
  <si>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</si>
  <si>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</si>
  <si>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</si>
  <si>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</si>
  <si>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</si>
  <si>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</si>
  <si>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</si>
  <si>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</si>
  <si>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</si>
  <si>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</si>
  <si>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</si>
  <si>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</si>
  <si>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</si>
  <si>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</si>
  <si>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</si>
  <si>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</si>
  <si>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</si>
  <si>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</si>
  <si>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</si>
  <si>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</si>
  <si>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</si>
  <si>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</si>
  <si>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</si>
  <si>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</si>
  <si>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</si>
  <si>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</si>
  <si>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</si>
  <si>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</si>
  <si>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</si>
  <si>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</si>
  <si>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</si>
  <si>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</si>
  <si>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</si>
  <si>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</si>
  <si>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</si>
  <si>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</si>
  <si>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</si>
  <si>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</si>
  <si>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</si>
  <si>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</si>
  <si>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</si>
  <si>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</si>
  <si>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</si>
  <si>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</si>
  <si>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</si>
  <si>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</si>
  <si>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</si>
  <si>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</si>
  <si>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</si>
  <si>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</si>
  <si>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</si>
  <si>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</si>
  <si>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</si>
  <si>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</si>
  <si>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</si>
  <si>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</si>
  <si>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</si>
  <si>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</si>
  <si>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</si>
  <si>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</si>
  <si>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</si>
  <si>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</si>
  <si>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</si>
  <si>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</si>
  <si>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</si>
  <si>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</si>
  <si>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</si>
  <si>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</si>
  <si>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</si>
  <si>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</si>
  <si>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</si>
  <si>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</si>
  <si>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</si>
  <si>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</si>
  <si>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</si>
  <si>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</si>
  <si>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</si>
  <si>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</si>
  <si>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</si>
  <si>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</si>
  <si>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</si>
  <si>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</si>
  <si>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</si>
  <si>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</si>
  <si>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</si>
  <si>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</si>
  <si>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</si>
  <si>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</si>
  <si>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</si>
  <si>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</si>
  <si>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</si>
  <si>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</si>
  <si>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</si>
  <si>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</si>
  <si>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</si>
  <si>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</si>
  <si>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</si>
  <si>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</si>
  <si>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</si>
  <si>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</si>
  <si>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</si>
  <si>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</si>
  <si>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</si>
  <si>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</si>
  <si>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</si>
  <si>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</si>
  <si>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</si>
  <si>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</si>
  <si>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</si>
  <si>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</si>
  <si>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</si>
  <si>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</si>
  <si>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</si>
  <si>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</si>
  <si>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</si>
  <si>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</si>
  <si>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</si>
  <si>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</si>
  <si>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</si>
  <si>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</si>
  <si>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</si>
  <si>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</si>
  <si>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</si>
  <si>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</si>
  <si>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</si>
  <si>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</si>
  <si>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</si>
  <si>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</si>
  <si>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</si>
  <si>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</si>
  <si>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</si>
  <si>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</si>
  <si>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</si>
  <si>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</si>
  <si>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</si>
  <si>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</si>
  <si>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</si>
  <si>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</si>
  <si>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</si>
  <si>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</si>
  <si>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</si>
  <si>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</si>
  <si>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</si>
  <si>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</si>
  <si>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</si>
  <si>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</si>
  <si>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</si>
  <si>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</si>
  <si>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</si>
  <si>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</si>
  <si>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</si>
  <si>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</si>
  <si>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</si>
  <si>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</si>
  <si>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</si>
  <si>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</si>
  <si>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</si>
  <si>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</si>
  <si>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</si>
  <si>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</si>
  <si>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</si>
  <si>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</si>
  <si>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</si>
  <si>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</si>
  <si>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</si>
  <si>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</si>
  <si>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</si>
  <si>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</si>
  <si>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</si>
  <si>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</si>
  <si>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</si>
  <si>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</si>
  <si>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</si>
  <si>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</si>
  <si>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</si>
  <si>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</si>
  <si>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</si>
  <si>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</si>
  <si>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</si>
  <si>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</si>
  <si>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</si>
  <si>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</si>
  <si>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</si>
  <si>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</si>
  <si>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</si>
  <si>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</si>
  <si>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</si>
  <si>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</si>
  <si>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</si>
  <si>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</si>
  <si>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</si>
  <si>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</si>
  <si>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</si>
  <si>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</si>
  <si>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</si>
  <si>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</si>
  <si>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</si>
  <si>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</si>
  <si>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</si>
  <si>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</si>
  <si>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</si>
  <si>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</si>
  <si>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</si>
  <si>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</si>
  <si>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</si>
  <si>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</si>
  <si>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</si>
  <si>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</si>
  <si>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</si>
  <si>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</si>
  <si>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</si>
  <si>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</si>
  <si>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</si>
  <si>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</si>
  <si>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</si>
  <si>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</si>
  <si>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</si>
  <si>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</si>
  <si>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</si>
  <si>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</si>
  <si>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</si>
  <si>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</si>
  <si>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</si>
  <si>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</si>
  <si>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</si>
  <si>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</si>
  <si>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</si>
  <si>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</si>
  <si>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</si>
  <si>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</si>
  <si>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</si>
  <si>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</si>
  <si>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</si>
  <si>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</si>
  <si>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</si>
  <si>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</si>
  <si>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</si>
  <si>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</si>
  <si>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</si>
  <si>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</si>
  <si>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</si>
  <si>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</si>
  <si>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</si>
  <si>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</si>
  <si>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</si>
  <si>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</si>
  <si>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</si>
  <si>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</si>
  <si>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</si>
  <si>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</si>
  <si>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</si>
  <si>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</si>
  <si>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</si>
  <si>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</si>
  <si>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</si>
  <si>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</si>
  <si>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</si>
  <si>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</si>
  <si>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</si>
  <si>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</si>
  <si>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</si>
  <si>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</si>
  <si>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</si>
  <si>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</si>
  <si>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</si>
  <si>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</si>
  <si>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</si>
  <si>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</si>
  <si>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</si>
  <si>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</si>
  <si>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</si>
  <si>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</si>
  <si>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</si>
  <si>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</si>
  <si>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</si>
  <si>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</si>
  <si>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</si>
  <si>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</si>
  <si>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</si>
  <si>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</si>
  <si>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</si>
  <si>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</si>
  <si>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</si>
  <si>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</si>
  <si>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</si>
  <si>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</si>
  <si>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</si>
  <si>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</si>
  <si>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</si>
  <si>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</si>
  <si>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</si>
  <si>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</si>
  <si>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</si>
  <si>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</si>
  <si>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</si>
  <si>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</si>
  <si>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</si>
  <si>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</si>
  <si>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</si>
  <si>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</si>
  <si>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</si>
  <si>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</si>
  <si>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</si>
  <si>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</si>
  <si>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</si>
  <si>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</si>
  <si>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</si>
  <si>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</si>
  <si>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</si>
  <si>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</si>
  <si>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</si>
  <si>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</si>
  <si>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</si>
  <si>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</si>
  <si>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</si>
  <si>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</si>
  <si>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</si>
  <si>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</si>
  <si>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</si>
  <si>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</si>
  <si>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</si>
  <si>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</si>
  <si>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</si>
  <si>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</si>
  <si>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</si>
  <si>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</si>
  <si>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</si>
  <si>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</si>
  <si>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</si>
  <si>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</si>
  <si>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</si>
  <si>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</si>
  <si>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</si>
  <si>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</si>
  <si>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</si>
  <si>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</si>
  <si>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</si>
  <si>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</si>
  <si>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</si>
  <si>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</si>
  <si>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</si>
  <si>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</si>
  <si>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</si>
  <si>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</si>
  <si>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</si>
  <si>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</si>
  <si>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</si>
  <si>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</si>
  <si>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</si>
  <si>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</si>
  <si>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</si>
  <si>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</si>
  <si>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</si>
  <si>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</si>
  <si>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</si>
  <si>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</si>
  <si>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</si>
  <si>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</si>
  <si>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</si>
  <si>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</si>
  <si>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</si>
  <si>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</si>
  <si>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</si>
  <si>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</si>
  <si>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</si>
  <si>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</si>
  <si>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</si>
  <si>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</si>
  <si>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</si>
  <si>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</si>
  <si>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</si>
  <si>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</si>
  <si>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</si>
  <si>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</si>
  <si>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</si>
  <si>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</si>
  <si>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</si>
  <si>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</si>
  <si>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</si>
  <si>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</si>
  <si>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</si>
  <si>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</si>
  <si>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</si>
  <si>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</si>
  <si>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</si>
  <si>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</si>
  <si>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</si>
  <si>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</si>
  <si>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</si>
  <si>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</si>
  <si>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</si>
  <si>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</si>
  <si>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</si>
  <si>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</si>
  <si>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</si>
  <si>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</si>
  <si>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</si>
  <si>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</si>
  <si>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</si>
  <si>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</si>
  <si>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</si>
  <si>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</si>
  <si>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</si>
  <si>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</si>
  <si>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</si>
  <si>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</si>
  <si>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</si>
  <si>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</si>
  <si>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</si>
  <si>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</si>
  <si>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</si>
  <si>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</si>
  <si>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</si>
  <si>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</si>
  <si>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</si>
  <si>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</si>
  <si>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</si>
  <si>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</si>
  <si>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</si>
  <si>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</si>
  <si>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</si>
  <si>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</si>
  <si>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</si>
  <si>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</si>
  <si>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</si>
  <si>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</si>
  <si>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</si>
  <si>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</si>
  <si>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</si>
  <si>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</si>
  <si>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</si>
  <si>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</si>
  <si>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</si>
  <si>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</si>
  <si>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</si>
  <si>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</si>
  <si>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</si>
  <si>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</si>
  <si>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</si>
  <si>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</si>
  <si>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</si>
  <si>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</si>
  <si>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</si>
  <si>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</si>
  <si>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</si>
  <si>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</si>
  <si>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</si>
  <si>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</si>
  <si>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</si>
  <si>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</si>
  <si>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</si>
  <si>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</si>
  <si>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</si>
  <si>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</si>
  <si>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</si>
  <si>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</si>
  <si>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</si>
  <si>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</si>
  <si>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</si>
  <si>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</si>
  <si>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</si>
  <si>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</si>
  <si>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</si>
  <si>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</si>
  <si>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</si>
  <si>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</si>
  <si>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</si>
  <si>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</si>
  <si>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</si>
  <si>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</si>
  <si>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</si>
  <si>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</si>
  <si>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</si>
  <si>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</si>
  <si>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</si>
  <si>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</si>
  <si>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</si>
  <si>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</si>
  <si>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</si>
  <si>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</si>
  <si>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</si>
  <si>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</si>
  <si>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</si>
  <si>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</si>
  <si>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</si>
  <si>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</si>
  <si>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</si>
  <si>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</si>
  <si>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</si>
  <si>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</si>
  <si>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</si>
  <si>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</si>
  <si>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</si>
  <si>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</si>
  <si>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</si>
  <si>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</si>
  <si>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</si>
  <si>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</si>
  <si>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</si>
  <si>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</si>
  <si>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</si>
  <si>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</si>
  <si>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</si>
  <si>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</si>
  <si>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</si>
  <si>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</si>
  <si>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</si>
  <si>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</si>
  <si>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</si>
  <si>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</si>
  <si>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</si>
  <si>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</si>
  <si>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</si>
  <si>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</si>
  <si>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</si>
  <si>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</si>
  <si>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</si>
  <si>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</si>
  <si>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</si>
  <si>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</si>
  <si>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</si>
  <si>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</si>
  <si>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</si>
  <si>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</si>
  <si>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</si>
  <si>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</si>
  <si>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</si>
  <si>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</si>
  <si>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</si>
  <si>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</si>
  <si>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</si>
  <si>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</si>
  <si>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</si>
  <si>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</si>
  <si>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</si>
  <si>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</si>
  <si>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</si>
  <si>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</si>
  <si>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</si>
  <si>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</si>
  <si>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</si>
  <si>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</si>
  <si>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</si>
  <si>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</si>
  <si>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</si>
  <si>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</si>
  <si>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</si>
  <si>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</si>
  <si>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</si>
  <si>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</si>
  <si>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</si>
  <si>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</si>
  <si>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</si>
  <si>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</si>
  <si>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</si>
  <si>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</si>
  <si>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</si>
  <si>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</si>
  <si>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</si>
  <si>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</si>
  <si>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</si>
  <si>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</si>
  <si>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</si>
  <si>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</si>
  <si>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</si>
  <si>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</si>
  <si>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</si>
  <si>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</si>
  <si>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</si>
  <si>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</si>
  <si>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</si>
  <si>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</si>
  <si>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</si>
  <si>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</si>
  <si>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</si>
  <si>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</si>
  <si>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</si>
  <si>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</si>
  <si>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</si>
  <si>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</si>
  <si>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</si>
  <si>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</si>
  <si>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</si>
  <si>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</si>
  <si>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</si>
  <si>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</si>
  <si>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</si>
  <si>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</si>
  <si>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</si>
  <si>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</si>
  <si>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</si>
  <si>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</si>
  <si>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</si>
  <si>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</si>
  <si>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</si>
  <si>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</si>
  <si>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</si>
  <si>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</si>
  <si>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</si>
  <si>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</si>
  <si>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</si>
  <si>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</si>
  <si>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</si>
  <si>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</si>
  <si>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</si>
  <si>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</si>
  <si>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</si>
  <si>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</si>
  <si>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</si>
  <si>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</si>
  <si>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</si>
  <si>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</si>
  <si>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</si>
  <si>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</si>
  <si>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</si>
  <si>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</si>
  <si>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</si>
  <si>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</si>
  <si>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</si>
  <si>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</si>
  <si>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</si>
  <si>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</si>
  <si>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</si>
  <si>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</si>
  <si>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</si>
  <si>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</si>
  <si>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</si>
  <si>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</si>
  <si>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</si>
  <si>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</si>
  <si>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</si>
  <si>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</si>
  <si>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</si>
  <si>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</si>
  <si>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</si>
  <si>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</si>
  <si>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</si>
  <si>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</si>
  <si>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</si>
  <si>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</si>
  <si>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</si>
  <si>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</si>
  <si>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</si>
  <si>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</si>
  <si>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</si>
  <si>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</si>
  <si>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</si>
  <si>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</si>
  <si>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</si>
  <si>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</si>
  <si>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</si>
  <si>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</si>
  <si>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</si>
  <si>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</si>
  <si>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</si>
  <si>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</si>
  <si>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</si>
  <si>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</si>
  <si>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</si>
  <si>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</si>
  <si>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</si>
  <si>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</si>
  <si>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</si>
  <si>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</si>
  <si>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</si>
  <si>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</si>
  <si>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</si>
  <si>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</si>
  <si>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</si>
  <si>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</si>
  <si>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</si>
  <si>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</si>
  <si>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</si>
  <si>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</si>
  <si>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</si>
  <si>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</si>
  <si>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</si>
  <si>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</si>
  <si>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</si>
  <si>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</si>
  <si>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</si>
  <si>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</si>
  <si>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</si>
  <si>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</si>
  <si>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</si>
  <si>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</si>
  <si>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</si>
  <si>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</si>
  <si>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</si>
  <si>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</si>
  <si>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</si>
  <si>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</si>
  <si>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</si>
  <si>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</si>
  <si>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</si>
  <si>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</si>
  <si>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</si>
  <si>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</si>
  <si>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</si>
  <si>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</si>
  <si>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</si>
  <si>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</si>
  <si>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</si>
  <si>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</si>
  <si>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</si>
  <si>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</si>
  <si>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</si>
  <si>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</si>
  <si>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</si>
  <si>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</si>
  <si>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</si>
  <si>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</si>
  <si>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</si>
  <si>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</si>
  <si>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</si>
  <si>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</si>
  <si>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</si>
  <si>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</si>
  <si>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</si>
  <si>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</si>
  <si>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</si>
  <si>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</si>
  <si>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</si>
  <si>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</si>
  <si>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</si>
  <si>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</si>
  <si>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</si>
  <si>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</si>
  <si>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</si>
  <si>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</si>
  <si>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</si>
  <si>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</si>
  <si>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</si>
  <si>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</si>
  <si>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</si>
  <si>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</si>
  <si>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</si>
  <si>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</si>
  <si>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</si>
  <si>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</si>
  <si>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</si>
  <si>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</si>
  <si>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</si>
  <si>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</si>
  <si>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</si>
  <si>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</si>
  <si>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</si>
  <si>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</si>
  <si>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</si>
  <si>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</si>
  <si>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</si>
  <si>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</si>
  <si>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</si>
  <si>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</si>
  <si>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</si>
  <si>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</si>
  <si>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</si>
  <si>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</si>
  <si>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</si>
  <si>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</si>
  <si>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</si>
  <si>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</si>
  <si>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</si>
  <si>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</si>
  <si>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</si>
  <si>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</si>
  <si>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</si>
  <si>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</si>
  <si>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</si>
  <si>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</si>
  <si>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</si>
  <si>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</si>
  <si>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</si>
  <si>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</si>
  <si>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</si>
  <si>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</si>
  <si>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</si>
  <si>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</si>
  <si>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</si>
  <si>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</si>
  <si>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</si>
  <si>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</si>
  <si>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</si>
  <si>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</si>
  <si>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</si>
  <si>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</si>
  <si>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</si>
  <si>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</si>
  <si>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</si>
  <si>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</si>
  <si>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</si>
  <si>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</si>
  <si>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</si>
  <si>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</si>
  <si>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</si>
  <si>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</si>
  <si>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</si>
  <si>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</si>
  <si>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</si>
  <si>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</si>
  <si>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</si>
  <si>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</si>
  <si>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</si>
  <si>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</si>
  <si>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</si>
  <si>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</si>
  <si>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</si>
  <si>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</si>
  <si>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</si>
  <si>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</si>
  <si>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</si>
  <si>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</si>
  <si>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</si>
  <si>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</si>
  <si>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</si>
  <si>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</si>
  <si>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</si>
  <si>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</si>
  <si>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</si>
  <si>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</si>
  <si>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</si>
  <si>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</si>
  <si>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</si>
  <si>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</si>
  <si>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</si>
  <si>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</si>
  <si>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</si>
  <si>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</si>
  <si>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</si>
  <si>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</si>
  <si>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</si>
  <si>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</si>
  <si>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</si>
  <si>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</si>
  <si>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</si>
  <si>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</si>
  <si>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</si>
  <si>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</si>
  <si>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</si>
  <si>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</si>
  <si>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</si>
  <si>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</si>
  <si>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</si>
  <si>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</si>
  <si>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</si>
  <si>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</si>
  <si>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</si>
  <si>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</si>
  <si>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</si>
  <si>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</si>
  <si>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</si>
  <si>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</si>
  <si>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</si>
  <si>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</si>
  <si>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</si>
  <si>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</si>
  <si>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</si>
  <si>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</si>
  <si>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</si>
  <si>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</si>
  <si>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</si>
  <si>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</si>
  <si>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</si>
  <si>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</si>
  <si>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</si>
  <si>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</si>
  <si>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</si>
  <si>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</si>
  <si>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</si>
  <si>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</si>
  <si>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</si>
  <si>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</si>
  <si>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</si>
  <si>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</si>
  <si>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</si>
  <si>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</si>
  <si>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</si>
  <si>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</si>
  <si>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</si>
  <si>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</si>
  <si>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</si>
  <si>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</si>
  <si>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</si>
  <si>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</si>
  <si>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</si>
  <si>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</si>
  <si>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</si>
  <si>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</si>
  <si>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</si>
  <si>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</si>
  <si>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</si>
  <si>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</si>
  <si>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</si>
  <si>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</si>
  <si>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</si>
  <si>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</si>
  <si>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</si>
  <si>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</si>
  <si>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</si>
  <si>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</si>
  <si>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</si>
  <si>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</si>
  <si>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</si>
  <si>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</si>
  <si>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</si>
  <si>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</si>
  <si>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</si>
  <si>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</si>
  <si>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</si>
  <si>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</si>
  <si>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</si>
  <si>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</si>
  <si>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</si>
  <si>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</si>
  <si>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</si>
  <si>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</si>
  <si>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</si>
  <si>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</si>
  <si>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</si>
  <si>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</si>
  <si>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</si>
  <si>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</si>
  <si>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</si>
  <si>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</si>
  <si>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</si>
  <si>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</si>
  <si>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</si>
  <si>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</si>
  <si>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</si>
  <si>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</si>
  <si>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</si>
  <si>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</si>
  <si>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</si>
  <si>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</si>
  <si>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</si>
  <si>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</si>
  <si>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</si>
  <si>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</si>
  <si>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</si>
  <si>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</si>
  <si>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</si>
  <si>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</si>
  <si>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</si>
  <si>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</si>
  <si>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</si>
  <si>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</si>
  <si>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</si>
  <si>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</si>
  <si>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</si>
  <si>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</si>
  <si>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</si>
  <si>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</si>
  <si>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</si>
  <si>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</si>
  <si>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</si>
  <si>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</si>
  <si>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</si>
  <si>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</si>
  <si>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</si>
  <si>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</si>
  <si>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</si>
  <si>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</si>
  <si>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</si>
  <si>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</si>
  <si>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</si>
  <si>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</si>
  <si>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</si>
  <si>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</si>
  <si>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</si>
  <si>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</si>
  <si>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</si>
  <si>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</si>
  <si>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</si>
  <si>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</si>
  <si>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</si>
  <si>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</si>
  <si>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</si>
  <si>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</si>
  <si>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</si>
  <si>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</si>
  <si>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</si>
  <si>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</si>
  <si>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</si>
  <si>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</si>
  <si>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</si>
  <si>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</si>
  <si>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</si>
  <si>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</si>
  <si>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</si>
  <si>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</si>
  <si>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</si>
  <si>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</si>
  <si>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</si>
  <si>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</si>
  <si>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</si>
  <si>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</si>
  <si>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</si>
  <si>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</si>
  <si>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</si>
  <si>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</si>
  <si>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</si>
  <si>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</si>
  <si>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</si>
  <si>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</si>
  <si>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</si>
  <si>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</si>
  <si>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</si>
  <si>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</si>
  <si>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</si>
  <si>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</si>
  <si>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</si>
  <si>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</si>
  <si>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</si>
  <si>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</si>
  <si>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</si>
  <si>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</si>
  <si>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</si>
  <si>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</si>
  <si>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</si>
  <si>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</si>
  <si>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</si>
  <si>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</si>
  <si>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</si>
  <si>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</si>
  <si>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</si>
  <si>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</si>
  <si>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</si>
  <si>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</si>
  <si>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</si>
  <si>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</si>
  <si>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</si>
  <si>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</si>
  <si>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</si>
  <si>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</si>
  <si>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</si>
  <si>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</si>
  <si>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</si>
  <si>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</si>
  <si>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</si>
  <si>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</si>
  <si>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</si>
  <si>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</si>
  <si>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</si>
  <si>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</si>
  <si>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</si>
  <si>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</si>
  <si>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</si>
  <si>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</si>
  <si>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</si>
  <si>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</si>
  <si>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</si>
  <si>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</si>
  <si>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</si>
  <si>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</si>
  <si>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</si>
  <si>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</si>
  <si>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</si>
  <si>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</si>
  <si>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</si>
  <si>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</si>
  <si>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</si>
  <si>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</si>
  <si>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</si>
  <si>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</si>
  <si>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</si>
  <si>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</si>
  <si>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</si>
  <si>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</si>
  <si>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</si>
  <si>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</si>
  <si>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</si>
  <si>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</si>
  <si>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</si>
  <si>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</si>
  <si>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</si>
  <si>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</si>
  <si>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</si>
  <si>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</si>
  <si>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</si>
  <si>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</si>
  <si>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</si>
  <si>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</si>
  <si>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</si>
  <si>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</si>
  <si>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</si>
  <si>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</si>
  <si>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</si>
  <si>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</si>
  <si>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</si>
  <si>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</si>
  <si>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</si>
  <si>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</si>
  <si>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</si>
  <si>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</si>
  <si>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</si>
  <si>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</si>
  <si>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</si>
  <si>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</si>
  <si>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</si>
  <si>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</si>
  <si>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</si>
  <si>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</si>
  <si>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</si>
  <si>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</si>
  <si>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</si>
  <si>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</si>
  <si>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</si>
  <si>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</si>
  <si>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</si>
  <si>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</si>
  <si>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</si>
  <si>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</si>
  <si>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</si>
  <si>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</si>
  <si>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</si>
  <si>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</si>
  <si>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</si>
  <si>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</si>
  <si>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</si>
  <si>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</si>
  <si>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</si>
  <si>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</si>
  <si>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</si>
  <si>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</si>
  <si>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</si>
  <si>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</si>
  <si>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</si>
  <si>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</si>
  <si>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</si>
  <si>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</si>
  <si>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</si>
  <si>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</si>
  <si>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</si>
  <si>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</si>
  <si>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</si>
  <si>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</si>
  <si>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</si>
  <si>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</si>
  <si>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</si>
  <si>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</si>
  <si>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</si>
  <si>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</si>
  <si>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</si>
  <si>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</si>
  <si>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</si>
  <si>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</si>
  <si>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</si>
  <si>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</si>
  <si>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</si>
  <si>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</si>
  <si>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</si>
  <si>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</si>
  <si>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</si>
  <si>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</si>
  <si>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</si>
  <si>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</si>
  <si>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</si>
  <si>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</si>
  <si>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</si>
  <si>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</si>
  <si>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</si>
  <si>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</si>
  <si>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</si>
  <si>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</si>
  <si>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</si>
  <si>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</si>
  <si>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</si>
  <si>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</si>
  <si>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</si>
  <si>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</si>
  <si>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</si>
  <si>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</si>
  <si>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</si>
  <si>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</si>
  <si>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</si>
  <si>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</si>
  <si>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</si>
  <si>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</si>
  <si>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</si>
  <si>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</si>
  <si>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</si>
  <si>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</si>
  <si>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</si>
  <si>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</si>
  <si>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</si>
  <si>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</si>
  <si>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</si>
  <si>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</si>
  <si>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</si>
  <si>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</si>
  <si>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</si>
  <si>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</si>
  <si>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</si>
  <si>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</si>
  <si>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</si>
  <si>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</si>
  <si>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</si>
  <si>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</si>
  <si>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</si>
  <si>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</si>
  <si>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</si>
  <si>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</si>
  <si>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</si>
  <si>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</si>
  <si>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</si>
  <si>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</si>
  <si>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</si>
  <si>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</si>
  <si>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</si>
  <si>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</si>
  <si>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</si>
  <si>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</si>
  <si>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</si>
  <si>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</si>
  <si>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</si>
  <si>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</si>
  <si>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</si>
  <si>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</si>
  <si>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</si>
  <si>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</si>
  <si>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</si>
  <si>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</si>
  <si>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</si>
  <si>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</si>
  <si>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</si>
  <si>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</si>
  <si>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</si>
  <si>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</si>
  <si>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</si>
  <si>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</si>
  <si>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</si>
  <si>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</si>
  <si>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</si>
  <si>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</si>
  <si>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</si>
  <si>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</si>
  <si>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</si>
  <si>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</si>
  <si>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</si>
  <si>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</si>
  <si>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</si>
  <si>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</si>
  <si>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</si>
  <si>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</si>
  <si>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</si>
  <si>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</si>
  <si>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</si>
  <si>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</si>
  <si>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</si>
  <si>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</si>
  <si>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</si>
  <si>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</si>
  <si>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</si>
  <si>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</si>
  <si>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</si>
  <si>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</si>
  <si>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</si>
  <si>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</si>
  <si>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</si>
  <si>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</si>
  <si>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</si>
  <si>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</si>
  <si>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</si>
  <si>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</si>
  <si>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</si>
  <si>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</si>
  <si>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</si>
  <si>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</si>
  <si>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</si>
  <si>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</si>
  <si>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</si>
  <si>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</si>
  <si>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</si>
  <si>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</si>
  <si>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</si>
  <si>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</si>
  <si>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</si>
  <si>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</si>
  <si>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</si>
  <si>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</si>
  <si>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</si>
  <si>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</si>
  <si>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</si>
  <si>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</si>
  <si>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</si>
  <si>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</si>
  <si>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</si>
  <si>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</si>
  <si>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</si>
  <si>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</si>
  <si>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</si>
  <si>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</si>
  <si>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</si>
  <si>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</si>
  <si>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</si>
  <si>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</si>
  <si>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</si>
  <si>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</si>
  <si>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</si>
  <si>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</si>
  <si>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</si>
  <si>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</si>
  <si>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</si>
  <si>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</si>
  <si>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</si>
  <si>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</si>
  <si>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</si>
  <si>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</si>
  <si>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</si>
  <si>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</si>
  <si>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</si>
  <si>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</si>
  <si>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</si>
  <si>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</si>
  <si>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</si>
  <si>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</si>
  <si>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</si>
  <si>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</si>
  <si>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</si>
  <si>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</si>
  <si>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</si>
  <si>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</si>
  <si>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</si>
  <si>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</si>
  <si>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</si>
  <si>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</si>
  <si>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</si>
  <si>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</si>
  <si>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</si>
  <si>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</si>
  <si>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</si>
  <si>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</si>
  <si>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</si>
  <si>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</si>
  <si>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</si>
  <si>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</si>
  <si>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</si>
  <si>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</si>
  <si>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</si>
  <si>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</si>
  <si>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</si>
  <si>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</si>
  <si>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</si>
  <si>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</si>
  <si>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</si>
  <si>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</si>
  <si>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</si>
  <si>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</si>
  <si>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</si>
  <si>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</si>
  <si>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</si>
  <si>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</si>
  <si>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</si>
  <si>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</si>
  <si>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</si>
  <si>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</si>
  <si>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</si>
  <si>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</si>
  <si>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</si>
  <si>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</si>
  <si>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</si>
  <si>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</si>
  <si>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</si>
  <si>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</si>
  <si>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</si>
  <si>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</si>
  <si>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</si>
  <si>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</si>
  <si>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</si>
  <si>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</si>
  <si>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</si>
  <si>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</si>
  <si>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</si>
  <si>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</si>
  <si>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</si>
  <si>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</si>
  <si>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</si>
  <si>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</si>
  <si>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</si>
  <si>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</si>
  <si>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</si>
  <si>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</si>
  <si>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</si>
  <si>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</si>
  <si>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</si>
  <si>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</si>
  <si>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</si>
  <si>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</si>
  <si>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</si>
  <si>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</si>
  <si>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</si>
  <si>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</si>
  <si>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</si>
  <si>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</si>
  <si>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</si>
  <si>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</si>
  <si>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</si>
  <si>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</si>
  <si>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</si>
  <si>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</si>
  <si>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</si>
  <si>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</si>
  <si>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</si>
  <si>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</si>
  <si>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</si>
  <si>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</si>
  <si>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</si>
  <si>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</si>
  <si>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</si>
  <si>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</si>
  <si>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</si>
  <si>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</si>
  <si>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</si>
  <si>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</si>
  <si>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</si>
  <si>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</si>
  <si>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</si>
  <si>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</si>
  <si>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</si>
  <si>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</si>
  <si>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</si>
  <si>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</si>
  <si>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</si>
  <si>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</si>
  <si>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</si>
  <si>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</si>
  <si>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</si>
  <si>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</si>
  <si>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</si>
  <si>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</si>
  <si>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</si>
  <si>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</si>
  <si>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</si>
  <si>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</si>
  <si>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</si>
  <si>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</si>
  <si>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</si>
  <si>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</si>
  <si>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</si>
  <si>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</si>
  <si>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</si>
  <si>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</si>
  <si>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</si>
  <si>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</si>
  <si>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</si>
  <si>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</si>
  <si>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</si>
  <si>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</si>
  <si>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</si>
  <si>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</si>
  <si>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</si>
  <si>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</si>
  <si>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</si>
  <si>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</si>
  <si>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</si>
  <si>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</si>
  <si>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</si>
  <si>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</si>
  <si>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</si>
  <si>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</si>
  <si>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</si>
  <si>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</si>
  <si>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</si>
  <si>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</si>
  <si>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</si>
  <si>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</si>
  <si>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</si>
  <si>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</si>
  <si>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</si>
  <si>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</si>
  <si>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</si>
  <si>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</si>
  <si>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</si>
  <si>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</si>
  <si>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</si>
  <si>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</si>
  <si>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</si>
  <si>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</si>
  <si>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</si>
  <si>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</si>
  <si>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</si>
  <si>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</si>
  <si>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</si>
  <si>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</si>
  <si>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</si>
  <si>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</si>
  <si>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</si>
  <si>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</si>
  <si>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</si>
  <si>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</si>
  <si>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</si>
  <si>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</si>
  <si>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</si>
  <si>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</si>
  <si>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</si>
  <si>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</si>
  <si>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</si>
  <si>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</si>
  <si>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</si>
  <si>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</si>
  <si>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</si>
  <si>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</si>
  <si>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</si>
  <si>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</si>
  <si>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</si>
  <si>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</si>
  <si>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</si>
  <si>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</si>
  <si>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</si>
  <si>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</si>
  <si>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</si>
  <si>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</si>
  <si>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</si>
  <si>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</si>
  <si>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</si>
  <si>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</si>
  <si>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</si>
  <si>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</si>
  <si>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</si>
  <si>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</si>
  <si>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</si>
  <si>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</si>
  <si>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</si>
  <si>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</si>
  <si>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</si>
  <si>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</si>
  <si>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</si>
  <si>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</si>
  <si>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</si>
  <si>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</si>
  <si>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</si>
  <si>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</si>
  <si>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</si>
  <si>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</si>
  <si>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</si>
  <si>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</si>
  <si>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</si>
  <si>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</si>
  <si>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</si>
  <si>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</si>
  <si>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</si>
  <si>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</si>
  <si>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</si>
  <si>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</si>
  <si>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</si>
  <si>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</si>
  <si>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</si>
  <si>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</si>
  <si>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</si>
  <si>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</si>
  <si>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</si>
  <si>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</si>
  <si>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</si>
  <si>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</si>
  <si>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</si>
  <si>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</si>
  <si>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</si>
  <si>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</si>
  <si>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</si>
  <si>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</si>
  <si>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</si>
  <si>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</si>
  <si>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</si>
  <si>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</si>
  <si>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</si>
  <si>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</si>
  <si>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</si>
  <si>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</si>
  <si>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</si>
  <si>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</si>
  <si>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</si>
  <si>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</si>
  <si>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</si>
  <si>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</si>
  <si>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</si>
  <si>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</si>
  <si>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</si>
  <si>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</si>
  <si>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</si>
  <si>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</si>
  <si>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</si>
  <si>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</si>
  <si>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</si>
  <si>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</si>
  <si>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</si>
  <si>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</si>
  <si>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</si>
  <si>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</si>
  <si>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</si>
  <si>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</si>
  <si>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</si>
  <si>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</si>
  <si>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</si>
  <si>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</si>
  <si>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</si>
  <si>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</si>
  <si>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</si>
  <si>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</si>
  <si>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</si>
  <si>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</si>
  <si>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</si>
  <si>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</si>
  <si>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</si>
  <si>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</si>
  <si>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</si>
  <si>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</si>
  <si>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</si>
  <si>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</si>
  <si>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</si>
  <si>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</si>
  <si>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</si>
  <si>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</si>
  <si>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</si>
  <si>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</si>
  <si>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</si>
  <si>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</si>
  <si>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</si>
  <si>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</si>
  <si>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</si>
  <si>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</si>
  <si>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</si>
  <si>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</si>
  <si>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</si>
  <si>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</si>
  <si>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</si>
  <si>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</si>
  <si>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</si>
  <si>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</si>
  <si>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</si>
  <si>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</si>
  <si>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</si>
  <si>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</si>
  <si>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</si>
  <si>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</si>
  <si>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</si>
  <si>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</si>
  <si>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</si>
  <si>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</si>
  <si>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</si>
  <si>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</si>
  <si>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</si>
  <si>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</si>
  <si>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</si>
  <si>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</si>
  <si>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</si>
  <si>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</si>
  <si>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</si>
  <si>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</si>
  <si>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</si>
  <si>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</si>
  <si>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</si>
  <si>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</si>
  <si>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</si>
  <si>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</si>
  <si>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</si>
  <si>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</si>
  <si>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</si>
  <si>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</si>
  <si>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</si>
  <si>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</si>
  <si>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</si>
  <si>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</si>
  <si>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</si>
  <si>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</si>
  <si>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</si>
  <si>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</si>
  <si>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</si>
  <si>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</si>
  <si>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</si>
  <si>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</si>
  <si>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</si>
  <si>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</si>
  <si>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</si>
  <si>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</si>
  <si>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</si>
  <si>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</si>
  <si>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</si>
  <si>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</si>
  <si>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</si>
  <si>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</si>
  <si>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</si>
  <si>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</si>
  <si>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</si>
  <si>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</si>
  <si>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</si>
  <si>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</si>
  <si>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</si>
  <si>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</si>
  <si>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</si>
  <si>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</si>
  <si>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</si>
  <si>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</si>
  <si>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</si>
  <si>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</si>
  <si>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</si>
  <si>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</si>
  <si>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</si>
  <si>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</si>
  <si>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</si>
  <si>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</si>
  <si>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</si>
  <si>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</si>
  <si>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</si>
  <si>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</si>
  <si>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</si>
  <si>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</si>
  <si>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</si>
  <si>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</si>
  <si>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</si>
  <si>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</si>
  <si>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</si>
  <si>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</si>
  <si>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</si>
  <si>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</si>
  <si>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</si>
  <si>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</si>
  <si>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</si>
  <si>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</si>
  <si>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</si>
  <si>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</si>
  <si>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</si>
  <si>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</si>
  <si>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</si>
  <si>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</si>
  <si>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</si>
  <si>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</si>
  <si>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</si>
  <si>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</si>
  <si>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</si>
  <si>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</si>
  <si>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</si>
  <si>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</si>
  <si>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</si>
  <si>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</si>
  <si>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</si>
  <si>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</si>
  <si>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</si>
  <si>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</si>
  <si>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</si>
  <si>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</si>
  <si>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</si>
  <si>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</si>
  <si>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</si>
  <si>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</si>
  <si>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</si>
  <si>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</si>
  <si>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</si>
  <si>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</si>
  <si>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</si>
  <si>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</si>
  <si>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</si>
  <si>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</si>
  <si>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</si>
  <si>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</si>
  <si>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</si>
  <si>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</si>
  <si>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</si>
  <si>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</si>
  <si>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</si>
  <si>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</si>
  <si>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</si>
  <si>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</si>
  <si>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</si>
  <si>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</si>
  <si>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</si>
  <si>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</si>
  <si>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</si>
  <si>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</si>
  <si>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</si>
  <si>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</si>
  <si>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</si>
  <si>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</si>
  <si>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</si>
  <si>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</si>
  <si>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</si>
  <si>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</si>
  <si>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</si>
  <si>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</si>
  <si>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</si>
  <si>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</si>
  <si>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</si>
  <si>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</si>
  <si>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</si>
  <si>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</si>
  <si>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</si>
  <si>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</si>
  <si>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</si>
  <si>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</si>
  <si>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</si>
  <si>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</si>
  <si>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</si>
  <si>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</si>
  <si>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</si>
  <si>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</si>
  <si>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</si>
  <si>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</si>
  <si>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</si>
  <si>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</si>
  <si>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</si>
  <si>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</si>
  <si>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</si>
  <si>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</si>
  <si>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</si>
  <si>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</si>
  <si>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</si>
  <si>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</si>
  <si>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</si>
  <si>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</si>
  <si>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</si>
  <si>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</si>
  <si>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</si>
  <si>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</si>
  <si>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</si>
  <si>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</si>
  <si>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</si>
  <si>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</si>
  <si>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</si>
  <si>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</si>
  <si>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</si>
  <si>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</si>
  <si>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</si>
  <si>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</si>
  <si>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</si>
  <si>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</si>
  <si>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</si>
  <si>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</si>
  <si>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</si>
  <si>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</si>
  <si>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</si>
  <si>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</si>
  <si>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</si>
  <si>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</si>
  <si>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</si>
  <si>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</si>
  <si>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</si>
  <si>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</si>
  <si>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</si>
  <si>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</si>
  <si>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</si>
  <si>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</si>
  <si>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</si>
  <si>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</si>
  <si>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</si>
  <si>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</si>
  <si>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</si>
  <si>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</si>
  <si>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</si>
  <si>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</si>
  <si>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</si>
  <si>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</si>
  <si>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</si>
  <si>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</si>
  <si>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</si>
  <si>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</si>
  <si>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</si>
  <si>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</si>
  <si>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</si>
  <si>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</si>
  <si>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</si>
  <si>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</si>
  <si>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</si>
  <si>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</si>
  <si>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</si>
  <si>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</si>
  <si>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</si>
  <si>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</si>
  <si>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</si>
  <si>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</si>
  <si>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</si>
  <si>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</si>
  <si>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</si>
  <si>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</si>
  <si>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</si>
  <si>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</si>
  <si>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</si>
  <si>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</si>
  <si>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</si>
  <si>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</si>
  <si>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</si>
  <si>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</si>
  <si>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</si>
  <si>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</si>
  <si>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</si>
  <si>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</si>
  <si>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</si>
  <si>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</si>
  <si>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</si>
  <si>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</si>
  <si>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</si>
  <si>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</si>
  <si>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</si>
  <si>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</si>
  <si>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</si>
  <si>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</si>
  <si>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</si>
  <si>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</si>
  <si>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</si>
  <si>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</si>
  <si>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</si>
  <si>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</si>
  <si>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</si>
  <si>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</si>
  <si>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</si>
  <si>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</si>
  <si>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</si>
  <si>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</si>
  <si>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</si>
  <si>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</si>
  <si>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</si>
  <si>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</si>
  <si>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</si>
  <si>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</si>
  <si>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</si>
  <si>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</si>
  <si>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</si>
  <si>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</si>
  <si>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</si>
  <si>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</si>
  <si>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</si>
  <si>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</si>
  <si>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</si>
  <si>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</si>
  <si>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</si>
  <si>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</si>
  <si>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</si>
  <si>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</si>
  <si>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</si>
  <si>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</si>
  <si>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</si>
  <si>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</si>
  <si>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</si>
  <si>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</si>
  <si>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</si>
  <si>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</si>
  <si>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</si>
  <si>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</si>
  <si>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</si>
  <si>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</si>
  <si>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</si>
  <si>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</si>
  <si>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</si>
  <si>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</si>
  <si>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</si>
  <si>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</si>
  <si>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</si>
  <si>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</si>
  <si>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</si>
  <si>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</si>
  <si>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</si>
  <si>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</si>
  <si>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</si>
  <si>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</si>
  <si>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</si>
  <si>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</si>
  <si>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</si>
  <si>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</si>
  <si>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</si>
  <si>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</si>
  <si>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</si>
  <si>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</si>
  <si>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</si>
  <si>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</si>
  <si>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</si>
  <si>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</si>
  <si>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</si>
  <si>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</si>
  <si>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</si>
  <si>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</si>
  <si>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</si>
  <si>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</si>
  <si>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</si>
  <si>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</si>
  <si>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</si>
  <si>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</si>
  <si>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</si>
  <si>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</si>
  <si>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</si>
  <si>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</si>
  <si>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</si>
  <si>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</si>
  <si>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</si>
  <si>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</si>
  <si>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</si>
  <si>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</si>
  <si>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</si>
  <si>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</si>
  <si>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</si>
  <si>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</si>
  <si>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</si>
  <si>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</si>
  <si>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</si>
  <si>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</si>
  <si>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</si>
  <si>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</si>
  <si>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</si>
  <si>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</si>
  <si>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</si>
  <si>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</si>
  <si>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</si>
  <si>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</si>
  <si>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</si>
  <si>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</si>
  <si>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</si>
  <si>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</si>
  <si>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</si>
  <si>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</si>
  <si>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</si>
  <si>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</si>
  <si>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</si>
  <si>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</si>
  <si>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</si>
  <si>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</si>
  <si>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</si>
  <si>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</si>
  <si>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</si>
  <si>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</si>
  <si>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</si>
  <si>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</si>
  <si>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</si>
  <si>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</si>
  <si>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</si>
  <si>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</si>
  <si>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</si>
  <si>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</si>
  <si>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</si>
  <si>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</si>
  <si>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</si>
  <si>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</si>
  <si>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</si>
  <si>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</si>
  <si>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</si>
  <si>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</si>
  <si>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</si>
  <si>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</si>
  <si>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</si>
  <si>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</si>
  <si>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</si>
  <si>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</si>
  <si>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</si>
  <si>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</si>
  <si>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</si>
  <si>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</si>
  <si>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</si>
  <si>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</si>
  <si>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</si>
  <si>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</si>
  <si>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</si>
  <si>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</si>
  <si>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</si>
  <si>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</si>
  <si>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</si>
  <si>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</si>
  <si>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</si>
  <si>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</si>
  <si>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</si>
  <si>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</si>
  <si>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</si>
  <si>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</si>
  <si>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</si>
  <si>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</si>
  <si>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</si>
  <si>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</si>
  <si>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</si>
  <si>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</si>
  <si>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</si>
  <si>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</si>
  <si>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</si>
  <si>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</si>
  <si>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</si>
  <si>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</si>
  <si>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</si>
  <si>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</si>
  <si>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</si>
  <si>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</si>
  <si>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</si>
  <si>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</si>
  <si>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</si>
  <si>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</si>
  <si>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</si>
  <si>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</si>
  <si>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</si>
  <si>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</si>
  <si>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</si>
  <si>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</si>
  <si>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</si>
  <si>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</si>
  <si>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</si>
  <si>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</si>
  <si>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</si>
  <si>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</si>
  <si>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</si>
  <si>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</si>
  <si>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</si>
  <si>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</si>
  <si>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</si>
  <si>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</si>
  <si>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</si>
  <si>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</si>
  <si>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</si>
  <si>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</si>
  <si>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</si>
  <si>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</si>
  <si>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</si>
  <si>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</si>
  <si>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</si>
  <si>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</si>
  <si>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</si>
  <si>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</si>
  <si>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</si>
  <si>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</si>
  <si>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</si>
  <si>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</si>
  <si>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</si>
  <si>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</si>
  <si>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</si>
  <si>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</si>
  <si>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</si>
  <si>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</si>
  <si>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</si>
  <si>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</si>
  <si>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</si>
  <si>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</si>
  <si>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</si>
  <si>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</si>
  <si>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</si>
  <si>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</si>
  <si>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</si>
  <si>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</si>
  <si>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</si>
  <si>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</si>
  <si>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</si>
  <si>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</si>
  <si>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</si>
  <si>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</si>
  <si>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</si>
  <si>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</si>
  <si>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</si>
  <si>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</si>
  <si>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</si>
  <si>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</si>
  <si>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</si>
  <si>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</si>
  <si>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</si>
  <si>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</si>
  <si>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</si>
  <si>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</si>
  <si>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</si>
  <si>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</si>
  <si>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</si>
  <si>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</si>
  <si>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</si>
  <si>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</si>
  <si>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</si>
  <si>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</si>
  <si>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</si>
  <si>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</si>
  <si>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</si>
  <si>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</si>
  <si>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</si>
  <si>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</si>
  <si>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</si>
  <si>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</si>
  <si>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</si>
  <si>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</si>
  <si>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</si>
  <si>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</si>
  <si>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</si>
  <si>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</si>
  <si>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</si>
  <si>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</si>
  <si>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</si>
  <si>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</si>
  <si>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</si>
  <si>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</si>
  <si>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</si>
  <si>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</si>
  <si>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</si>
  <si>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</si>
  <si>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</si>
  <si>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</si>
  <si>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</si>
  <si>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</si>
  <si>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</si>
  <si>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</si>
  <si>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</si>
  <si>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</si>
  <si>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</si>
  <si>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</si>
  <si>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</si>
  <si>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</si>
  <si>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</si>
  <si>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</si>
  <si>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</si>
  <si>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</si>
  <si>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</si>
  <si>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</si>
  <si>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</si>
  <si>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</si>
  <si>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</si>
  <si>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</si>
  <si>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</si>
  <si>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</si>
  <si>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</si>
  <si>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</si>
  <si>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</si>
  <si>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</si>
  <si>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</si>
  <si>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</si>
  <si>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</si>
  <si>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</si>
  <si>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</si>
  <si>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</si>
  <si>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</si>
  <si>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</si>
  <si>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</si>
  <si>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</si>
  <si>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</si>
  <si>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</si>
  <si>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</si>
  <si>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</si>
  <si>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</si>
  <si>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</si>
  <si>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</si>
  <si>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</si>
  <si>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</si>
  <si>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</si>
  <si>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</si>
  <si>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</si>
  <si>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</si>
  <si>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</si>
  <si>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</si>
  <si>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</si>
  <si>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</si>
  <si>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</si>
  <si>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</si>
  <si>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</si>
  <si>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</si>
  <si>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</si>
  <si>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</si>
  <si>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</si>
  <si>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</si>
  <si>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</si>
  <si>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</si>
  <si>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</si>
  <si>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</si>
  <si>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</si>
  <si>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</si>
  <si>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</si>
  <si>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</si>
  <si>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</si>
  <si>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</si>
  <si>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</si>
  <si>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</si>
  <si>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</si>
  <si>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</si>
  <si>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</si>
  <si>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</si>
  <si>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</si>
  <si>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</si>
  <si>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</si>
  <si>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</si>
  <si>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</si>
  <si>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</si>
  <si>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</si>
  <si>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</si>
  <si>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</si>
  <si>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</si>
  <si>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</si>
  <si>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</si>
  <si>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</si>
  <si>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</si>
  <si>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</si>
  <si>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</si>
  <si>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</si>
  <si>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</si>
  <si>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</si>
  <si>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</si>
  <si>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</si>
  <si>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</si>
  <si>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</si>
  <si>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</si>
  <si>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</si>
  <si>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</si>
  <si>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</si>
  <si>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</si>
  <si>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</si>
  <si>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</si>
  <si>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</si>
  <si>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</si>
  <si>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</si>
  <si>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</si>
  <si>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</si>
  <si>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</si>
  <si>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</si>
  <si>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</si>
  <si>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</si>
  <si>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</si>
  <si>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</si>
  <si>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</si>
  <si>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</si>
  <si>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</si>
  <si>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</si>
  <si>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</si>
  <si>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</si>
  <si>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</si>
  <si>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</si>
  <si>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</si>
  <si>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</si>
  <si>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</si>
  <si>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</si>
  <si>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</si>
  <si>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</si>
  <si>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</si>
  <si>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</si>
  <si>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</si>
  <si>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</si>
  <si>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</si>
  <si>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</si>
  <si>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</si>
  <si>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</si>
  <si>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</si>
  <si>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</si>
  <si>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</si>
  <si>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</si>
  <si>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</si>
  <si>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</si>
  <si>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</si>
  <si>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</si>
  <si>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</si>
  <si>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</si>
  <si>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</si>
  <si>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</si>
  <si>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</si>
  <si>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</si>
  <si>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</si>
  <si>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</si>
  <si>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</si>
  <si>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</si>
  <si>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</si>
  <si>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</si>
  <si>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</si>
  <si>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</si>
  <si>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</si>
  <si>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</si>
  <si>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</si>
  <si>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</si>
  <si>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</si>
  <si>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</si>
  <si>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</si>
  <si>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</si>
  <si>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</si>
  <si>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</si>
  <si>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</si>
  <si>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</si>
  <si>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</si>
  <si>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</si>
  <si>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</si>
  <si>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</si>
  <si>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</si>
  <si>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</si>
  <si>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</si>
  <si>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</si>
  <si>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</si>
  <si>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</si>
  <si>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</si>
  <si>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</si>
  <si>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</si>
  <si>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</si>
  <si>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</si>
  <si>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</si>
  <si>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</si>
  <si>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</si>
  <si>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</si>
  <si>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</si>
  <si>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</si>
  <si>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</si>
  <si>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</si>
  <si>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</si>
  <si>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</si>
  <si>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</si>
  <si>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</si>
  <si>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</si>
  <si>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</si>
  <si>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</si>
  <si>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</si>
  <si>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</si>
  <si>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</si>
  <si>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</si>
  <si>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</si>
  <si>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</si>
  <si>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</si>
  <si>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</si>
  <si>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</si>
  <si>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</si>
  <si>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</si>
  <si>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</si>
  <si>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</si>
  <si>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</si>
  <si>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</si>
  <si>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</si>
  <si>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</si>
  <si>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</si>
  <si>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</si>
  <si>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</si>
  <si>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</si>
  <si>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</si>
  <si>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</si>
  <si>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</si>
  <si>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</si>
  <si>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</si>
  <si>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</si>
  <si>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</si>
  <si>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</si>
  <si>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</si>
  <si>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</si>
  <si>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</si>
  <si>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</si>
  <si>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</si>
  <si>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</si>
  <si>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</si>
  <si>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</si>
  <si>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</si>
  <si>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</si>
  <si>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</si>
  <si>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</si>
  <si>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</si>
  <si>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</si>
  <si>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</si>
  <si>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</si>
  <si>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</si>
  <si>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</si>
  <si>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</si>
  <si>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</si>
  <si>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</si>
  <si>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</si>
  <si>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</si>
  <si>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</si>
  <si>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</si>
  <si>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</si>
  <si>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</si>
  <si>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</si>
  <si>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</si>
  <si>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</si>
  <si>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</si>
  <si>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</si>
  <si>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</si>
  <si>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</si>
  <si>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</si>
  <si>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</si>
  <si>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</si>
  <si>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</si>
  <si>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</si>
  <si>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</si>
  <si>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</si>
  <si>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</si>
  <si>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</si>
  <si>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</si>
  <si>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</si>
  <si>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</si>
  <si>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</si>
  <si>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</si>
  <si>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</si>
  <si>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</si>
  <si>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</si>
  <si>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</si>
  <si>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</si>
  <si>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</si>
  <si>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</si>
  <si>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</si>
  <si>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</si>
  <si>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</si>
  <si>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</si>
  <si>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</si>
  <si>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</si>
  <si>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</si>
  <si>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</si>
  <si>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</si>
  <si>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</si>
  <si>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</si>
  <si>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</si>
  <si>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</si>
  <si>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</si>
  <si>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</si>
  <si>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</si>
  <si>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</si>
  <si>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</si>
  <si>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</si>
  <si>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</si>
  <si>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</si>
  <si>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</si>
  <si>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</si>
  <si>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</si>
  <si>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</si>
  <si>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</si>
  <si>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</si>
  <si>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</si>
  <si>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</si>
  <si>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</si>
  <si>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</si>
  <si>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</si>
  <si>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</si>
  <si>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</si>
  <si>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</si>
  <si>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</si>
  <si>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</si>
  <si>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</si>
  <si>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</si>
  <si>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</si>
  <si>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</si>
  <si>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</si>
  <si>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</si>
  <si>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</si>
  <si>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</si>
  <si>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</si>
  <si>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</si>
  <si>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</si>
  <si>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</si>
  <si>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</si>
  <si>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</si>
  <si>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</si>
  <si>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</si>
  <si>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</si>
  <si>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</si>
  <si>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</si>
  <si>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</si>
  <si>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</si>
  <si>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</si>
  <si>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</si>
  <si>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</si>
  <si>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</si>
  <si>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</si>
  <si>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</si>
  <si>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</si>
  <si>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</si>
  <si>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</si>
  <si>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</si>
  <si>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</si>
  <si>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</si>
  <si>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</si>
  <si>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</si>
  <si>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</si>
  <si>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</si>
  <si>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</si>
  <si>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</si>
  <si>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</si>
  <si>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</si>
  <si>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</si>
  <si>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</si>
  <si>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</si>
  <si>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</si>
  <si>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</si>
  <si>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</si>
  <si>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</si>
  <si>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</si>
  <si>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</si>
  <si>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</si>
  <si>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</si>
  <si>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</si>
  <si>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</si>
  <si>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</si>
  <si>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</si>
  <si>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</si>
  <si>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</si>
  <si>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</si>
  <si>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</si>
  <si>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</si>
  <si>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</si>
  <si>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</si>
  <si>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</si>
  <si>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</si>
  <si>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</si>
  <si>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</si>
  <si>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</si>
  <si>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</si>
  <si>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</si>
  <si>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</si>
  <si>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</si>
  <si>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</si>
  <si>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</si>
  <si>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</si>
  <si>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</si>
  <si>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</si>
  <si>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</si>
  <si>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</si>
  <si>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</si>
  <si>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</si>
  <si>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</si>
  <si>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</si>
  <si>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</si>
  <si>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</si>
  <si>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</si>
  <si>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</si>
  <si>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</si>
  <si>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</si>
  <si>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</si>
  <si>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</si>
  <si>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</si>
  <si>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</si>
  <si>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</si>
  <si>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</si>
  <si>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</si>
  <si>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</si>
  <si>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</si>
  <si>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</si>
  <si>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</si>
  <si>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</si>
  <si>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</si>
  <si>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</si>
  <si>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</si>
  <si>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</si>
  <si>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</si>
  <si>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</si>
  <si>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</si>
  <si>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</si>
  <si>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</si>
  <si>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</si>
  <si>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</si>
  <si>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</si>
  <si>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</si>
  <si>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</si>
  <si>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</si>
  <si>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</si>
  <si>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</si>
  <si>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</si>
  <si>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</si>
  <si>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</si>
  <si>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</si>
  <si>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</si>
  <si>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</si>
  <si>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</si>
  <si>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</si>
  <si>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</si>
  <si>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</si>
  <si>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</si>
  <si>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</si>
  <si>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</si>
  <si>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</si>
  <si>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</si>
  <si>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</si>
  <si>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</si>
  <si>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</si>
  <si>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</si>
  <si>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</si>
  <si>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</si>
  <si>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</si>
  <si>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</si>
  <si>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</si>
  <si>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</si>
  <si>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</si>
  <si>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</si>
  <si>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</si>
  <si>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</si>
  <si>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</si>
  <si>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</si>
  <si>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</si>
  <si>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</si>
  <si>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</si>
  <si>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</si>
  <si>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</si>
  <si>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</si>
  <si>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</si>
  <si>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</si>
  <si>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</si>
  <si>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</si>
  <si>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</si>
  <si>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</si>
  <si>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</si>
  <si>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</si>
  <si>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</si>
  <si>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</si>
  <si>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</si>
  <si>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</si>
  <si>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</si>
  <si>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</si>
  <si>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</si>
  <si>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</si>
  <si>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</si>
  <si>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</si>
  <si>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</si>
  <si>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</si>
  <si>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</si>
  <si>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</si>
  <si>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</si>
  <si>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</si>
  <si>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</si>
  <si>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</si>
  <si>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</si>
  <si>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</si>
  <si>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</si>
  <si>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</si>
  <si>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</si>
  <si>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</si>
  <si>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</si>
  <si>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</si>
  <si>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</si>
  <si>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</si>
  <si>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</si>
  <si>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</si>
  <si>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</si>
  <si>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</si>
  <si>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</si>
  <si>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</si>
  <si>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</si>
  <si>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</si>
  <si>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</si>
  <si>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</si>
  <si>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</si>
  <si>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</si>
  <si>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</si>
  <si>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</si>
  <si>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</si>
  <si>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</si>
  <si>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</si>
  <si>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</si>
  <si>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</si>
  <si>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</si>
  <si>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</si>
  <si>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</si>
  <si>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</si>
  <si>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</si>
  <si>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</si>
  <si>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</si>
  <si>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</si>
  <si>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</si>
  <si>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</si>
  <si>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</si>
  <si>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</si>
  <si>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</si>
  <si>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</si>
  <si>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</si>
  <si>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</si>
  <si>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</si>
  <si>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</si>
  <si>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</si>
  <si>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</si>
  <si>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</si>
  <si>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</si>
  <si>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</si>
  <si>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</si>
  <si>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</si>
  <si>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</si>
  <si>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</si>
  <si>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</si>
  <si>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</si>
  <si>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</si>
  <si>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</si>
  <si>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</si>
  <si>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</si>
  <si>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</si>
  <si>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</si>
  <si>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</si>
  <si>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</si>
  <si>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</si>
  <si>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</si>
  <si>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</si>
  <si>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</si>
  <si>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</si>
  <si>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</si>
  <si>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</si>
  <si>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</si>
  <si>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</si>
  <si>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</si>
  <si>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</si>
  <si>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</si>
  <si>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</si>
  <si>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</si>
  <si>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</si>
  <si>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</si>
  <si>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</si>
  <si>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</si>
  <si>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</si>
  <si>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</si>
  <si>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</si>
  <si>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</si>
  <si>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</si>
  <si>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</si>
  <si>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</si>
  <si>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</si>
  <si>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</si>
  <si>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</si>
  <si>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</si>
  <si>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</si>
  <si>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</si>
  <si>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</si>
  <si>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</si>
  <si>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</si>
  <si>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</si>
  <si>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</si>
  <si>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</si>
  <si>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</si>
  <si>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</si>
  <si>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</si>
  <si>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</si>
  <si>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</si>
  <si>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</si>
  <si>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</si>
  <si>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</si>
  <si>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</si>
  <si>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</si>
  <si>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</si>
  <si>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</si>
  <si>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</si>
  <si>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</si>
  <si>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</si>
  <si>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</si>
  <si>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</si>
  <si>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</si>
  <si>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</si>
  <si>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</si>
  <si>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</si>
  <si>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</si>
  <si>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</si>
  <si>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</si>
  <si>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</si>
  <si>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</si>
  <si>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</si>
  <si>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</si>
  <si>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</si>
  <si>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</si>
  <si>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</si>
  <si>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</si>
  <si>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</si>
  <si>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</si>
  <si>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</si>
  <si>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</si>
  <si>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</si>
  <si>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</si>
  <si>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</si>
  <si>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</si>
  <si>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</si>
  <si>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</si>
  <si>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</si>
  <si>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</si>
  <si>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</si>
  <si>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</si>
  <si>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</si>
  <si>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</si>
  <si>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</si>
  <si>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</si>
  <si>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</si>
  <si>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</si>
  <si>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</si>
  <si>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</si>
  <si>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</si>
  <si>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</si>
  <si>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</si>
  <si>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</si>
  <si>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</si>
  <si>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</si>
  <si>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</si>
  <si>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</si>
  <si>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</si>
  <si>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</si>
  <si>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</si>
  <si>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</si>
  <si>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</si>
  <si>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</si>
  <si>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</si>
  <si>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</si>
  <si>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</si>
  <si>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</si>
  <si>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</si>
  <si>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</si>
  <si>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</si>
  <si>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</si>
  <si>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</si>
  <si>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</si>
  <si>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</si>
  <si>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</si>
  <si>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</si>
  <si>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</si>
  <si>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</si>
  <si>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</si>
  <si>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</si>
  <si>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</si>
  <si>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</si>
  <si>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</si>
  <si>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</si>
  <si>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</si>
  <si>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</si>
  <si>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</si>
  <si>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</si>
  <si>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</si>
  <si>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</si>
  <si>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</si>
  <si>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</si>
  <si>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</si>
  <si>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</si>
  <si>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</si>
  <si>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</si>
  <si>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</si>
  <si>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</si>
  <si>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</si>
  <si>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</si>
  <si>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</si>
  <si>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</si>
  <si>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</si>
  <si>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</si>
  <si>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</si>
  <si>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</si>
  <si>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</si>
  <si>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</si>
  <si>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</si>
  <si>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</si>
  <si>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</si>
  <si>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</si>
  <si>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</si>
  <si>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</si>
  <si>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</si>
  <si>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</si>
  <si>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</si>
  <si>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</si>
  <si>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</si>
  <si>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</si>
  <si>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</si>
  <si>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</si>
  <si>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</si>
  <si>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</si>
  <si>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</si>
  <si>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</si>
  <si>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</si>
  <si>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</si>
  <si>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</si>
  <si>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</si>
  <si>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</si>
  <si>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</si>
  <si>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</si>
  <si>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</si>
  <si>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</si>
  <si>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</si>
  <si>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</si>
  <si>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</si>
  <si>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</si>
  <si>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</si>
  <si>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</si>
  <si>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</si>
  <si>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</si>
  <si>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</si>
  <si>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</si>
  <si>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</si>
  <si>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</si>
  <si>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</si>
  <si>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</si>
  <si>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</si>
  <si>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</si>
  <si>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</si>
  <si>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</si>
  <si>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</si>
  <si>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</si>
  <si>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</si>
  <si>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</si>
  <si>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</si>
  <si>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</si>
  <si>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</si>
  <si>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</si>
  <si>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</si>
  <si>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</si>
  <si>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</si>
  <si>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</si>
  <si>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</si>
  <si>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</si>
  <si>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</si>
  <si>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</si>
  <si>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</si>
  <si>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</si>
  <si>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</si>
  <si>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</si>
  <si>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</si>
  <si>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</si>
  <si>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</si>
  <si>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</si>
  <si>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</si>
  <si>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</si>
  <si>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</si>
  <si>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</si>
  <si>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</si>
  <si>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</si>
  <si>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</si>
  <si>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</si>
  <si>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</si>
  <si>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</si>
  <si>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</si>
  <si>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</si>
  <si>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</si>
  <si>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</si>
  <si>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</si>
  <si>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</si>
  <si>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</si>
  <si>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</si>
  <si>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</si>
  <si>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</si>
  <si>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</si>
  <si>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</si>
  <si>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</si>
  <si>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</si>
  <si>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</si>
  <si>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</si>
  <si>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</si>
  <si>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</si>
  <si>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</si>
  <si>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</si>
  <si>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</si>
  <si>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</si>
  <si>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</si>
  <si>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</si>
  <si>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</si>
  <si>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</si>
  <si>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</si>
  <si>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</si>
  <si>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</si>
  <si>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</si>
  <si>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</si>
  <si>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</si>
  <si>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</si>
  <si>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</si>
  <si>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</si>
  <si>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</si>
  <si>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</si>
  <si>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</si>
  <si>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</si>
  <si>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</si>
  <si>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</si>
  <si>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</si>
  <si>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</si>
  <si>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</si>
  <si>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</si>
  <si>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</si>
  <si>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</si>
  <si>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</si>
  <si>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</si>
  <si>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</si>
  <si>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</si>
  <si>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</si>
  <si>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</si>
  <si>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</si>
  <si>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</si>
  <si>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</si>
  <si>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</si>
  <si>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</si>
  <si>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</si>
  <si>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</si>
  <si>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</si>
  <si>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</si>
  <si>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</si>
  <si>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</si>
  <si>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</si>
  <si>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</si>
  <si>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</si>
  <si>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</si>
  <si>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</si>
  <si>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</si>
  <si>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</si>
  <si>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</si>
  <si>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</si>
  <si>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</si>
  <si>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</si>
  <si>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</si>
  <si>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</si>
  <si>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</si>
  <si>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</si>
  <si>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</si>
  <si>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</si>
  <si>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</si>
  <si>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</si>
  <si>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</si>
  <si>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</si>
  <si>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</si>
  <si>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</si>
  <si>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</si>
  <si>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</si>
  <si>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</si>
  <si>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</si>
  <si>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</si>
  <si>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</si>
  <si>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</si>
  <si>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</si>
  <si>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</si>
  <si>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</si>
  <si>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</si>
  <si>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</si>
  <si>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</si>
  <si>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</si>
  <si>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</si>
  <si>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</si>
  <si>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</si>
  <si>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</si>
  <si>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</si>
  <si>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</si>
  <si>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</si>
  <si>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</si>
  <si>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</si>
  <si>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</si>
  <si>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</si>
  <si>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</si>
  <si>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</si>
  <si>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</si>
  <si>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</si>
  <si>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</si>
  <si>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</si>
  <si>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</si>
  <si>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</si>
  <si>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</si>
  <si>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</si>
  <si>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</si>
  <si>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</si>
  <si>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</si>
  <si>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</si>
  <si>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</si>
  <si>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</si>
  <si>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</si>
  <si>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</si>
  <si>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</si>
  <si>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</si>
  <si>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</si>
  <si>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</si>
  <si>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</si>
  <si>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</si>
  <si>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</si>
  <si>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</si>
  <si>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</si>
  <si>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</si>
  <si>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</si>
  <si>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</si>
  <si>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</si>
  <si>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</si>
  <si>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</si>
  <si>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</si>
  <si>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</si>
  <si>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</si>
  <si>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</si>
  <si>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</si>
  <si>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</si>
  <si>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</si>
  <si>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</si>
  <si>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</si>
  <si>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</si>
  <si>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</si>
  <si>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</si>
  <si>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</si>
  <si>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</si>
  <si>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</si>
  <si>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</si>
  <si>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</si>
  <si>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</si>
  <si>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</si>
  <si>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</si>
  <si>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</si>
  <si>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</si>
  <si>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</si>
  <si>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</si>
  <si>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</si>
  <si>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</si>
  <si>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</si>
  <si>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</si>
  <si>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</si>
  <si>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</si>
  <si>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</si>
  <si>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</si>
  <si>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</si>
  <si>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</si>
  <si>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</si>
  <si>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</si>
  <si>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</si>
  <si>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</si>
  <si>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</si>
  <si>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</si>
  <si>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</si>
  <si>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</si>
  <si>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</si>
  <si>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</si>
  <si>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</si>
  <si>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</si>
  <si>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</si>
  <si>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</si>
  <si>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</si>
  <si>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</si>
  <si>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</si>
  <si>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</si>
  <si>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</si>
  <si>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</si>
  <si>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</si>
  <si>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</si>
  <si>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</si>
  <si>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</si>
  <si>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</si>
  <si>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</si>
  <si>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</si>
  <si>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</si>
  <si>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</si>
  <si>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</si>
  <si>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</si>
  <si>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</si>
  <si>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</si>
  <si>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</si>
  <si>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</si>
  <si>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</si>
  <si>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</si>
  <si>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</si>
  <si>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</si>
  <si>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</si>
  <si>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</si>
  <si>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</si>
  <si>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</si>
  <si>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</si>
  <si>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</si>
  <si>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</si>
  <si>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</si>
  <si>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</si>
  <si>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</si>
  <si>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</si>
  <si>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</si>
  <si>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</si>
  <si>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</si>
  <si>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</si>
  <si>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</si>
  <si>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</si>
  <si>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</si>
  <si>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</si>
  <si>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</si>
  <si>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</si>
  <si>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</si>
  <si>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</si>
  <si>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</si>
  <si>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</si>
  <si>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</si>
  <si>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</si>
  <si>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</si>
  <si>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</si>
  <si>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</si>
  <si>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</si>
  <si>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</si>
  <si>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</si>
  <si>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</si>
  <si>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</si>
  <si>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</si>
  <si>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</si>
  <si>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</si>
  <si>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</si>
  <si>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</si>
  <si>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</si>
  <si>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</si>
  <si>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</si>
  <si>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</si>
  <si>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</si>
  <si>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</si>
  <si>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</si>
  <si>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</si>
  <si>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</si>
  <si>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</si>
  <si>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</si>
  <si>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</si>
  <si>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</si>
  <si>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</si>
  <si>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</si>
  <si>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</si>
  <si>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</si>
  <si>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</si>
  <si>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</si>
  <si>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</si>
  <si>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</si>
  <si>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</si>
  <si>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</si>
  <si>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</si>
  <si>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</si>
  <si>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</si>
  <si>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</si>
  <si>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</si>
  <si>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</si>
  <si>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</si>
  <si>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</si>
  <si>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</si>
  <si>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</si>
  <si>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</si>
  <si>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</si>
  <si>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</si>
  <si>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</si>
  <si>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</si>
  <si>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</si>
  <si>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</si>
  <si>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</si>
  <si>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</si>
  <si>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</si>
  <si>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</si>
  <si>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</si>
  <si>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</si>
  <si>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</si>
  <si>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</si>
  <si>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</si>
  <si>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</si>
  <si>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</si>
  <si>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</si>
  <si>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</si>
  <si>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</si>
  <si>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</si>
  <si>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</si>
  <si>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</si>
  <si>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</si>
  <si>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</si>
  <si>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</si>
  <si>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</si>
  <si>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</si>
  <si>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</si>
  <si>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</si>
  <si>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</si>
  <si>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</si>
  <si>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</si>
  <si>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</si>
  <si>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</si>
  <si>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</si>
  <si>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</si>
  <si>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</si>
  <si>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</si>
  <si>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</si>
  <si>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</si>
  <si>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</si>
  <si>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</si>
  <si>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</si>
  <si>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</si>
  <si>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</si>
  <si>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</si>
  <si>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</si>
  <si>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</si>
  <si>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</si>
  <si>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</si>
  <si>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</si>
  <si>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</si>
  <si>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</si>
  <si>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</si>
  <si>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</si>
  <si>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</si>
  <si>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</si>
  <si>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</si>
  <si>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</si>
  <si>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</si>
  <si>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</si>
  <si>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</si>
  <si>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</si>
  <si>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</si>
  <si>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</si>
  <si>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</si>
  <si>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</si>
  <si>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</si>
  <si>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</si>
  <si>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</si>
  <si>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</si>
  <si>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</si>
  <si>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</si>
  <si>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</si>
  <si>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</si>
  <si>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</si>
  <si>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</si>
  <si>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</si>
  <si>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</si>
  <si>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</si>
  <si>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</si>
  <si>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</si>
  <si>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</si>
  <si>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</si>
  <si>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</si>
  <si>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</si>
  <si>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</si>
  <si>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</si>
  <si>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</si>
  <si>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</si>
  <si>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</si>
  <si>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</si>
  <si>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</si>
  <si>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</si>
  <si>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</si>
  <si>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</si>
  <si>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</si>
  <si>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</si>
  <si>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</si>
  <si>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</si>
  <si>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</si>
  <si>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</si>
  <si>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</si>
  <si>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</si>
  <si>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</si>
  <si>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</si>
  <si>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</si>
  <si>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</si>
  <si>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</si>
  <si>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</si>
  <si>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</si>
  <si>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</si>
  <si>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</si>
  <si>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</si>
  <si>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</si>
  <si>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</si>
  <si>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</si>
  <si>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</si>
  <si>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</si>
  <si>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</si>
  <si>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</si>
  <si>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</si>
  <si>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</si>
  <si>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</si>
  <si>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</si>
  <si>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</si>
  <si>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</si>
  <si>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</si>
  <si>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</si>
  <si>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</si>
  <si>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</si>
  <si>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</si>
  <si>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</si>
  <si>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</si>
  <si>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</si>
  <si>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</si>
  <si>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</si>
  <si>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</si>
  <si>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</si>
  <si>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</si>
  <si>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</si>
  <si>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</si>
  <si>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</si>
  <si>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</si>
  <si>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</si>
  <si>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</si>
  <si>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</si>
  <si>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</si>
  <si>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</si>
  <si>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</si>
  <si>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</si>
  <si>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</si>
  <si>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</si>
  <si>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</si>
  <si>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</si>
  <si>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</si>
  <si>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</si>
  <si>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</si>
  <si>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</si>
  <si>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</si>
  <si>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</si>
  <si>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</si>
  <si>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</si>
  <si>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</si>
  <si>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</si>
  <si>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</si>
  <si>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</si>
  <si>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</si>
  <si>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</si>
  <si>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</si>
  <si>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</si>
  <si>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</si>
  <si>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</si>
  <si>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</si>
  <si>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</si>
  <si>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</si>
  <si>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</si>
  <si>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</si>
  <si>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</si>
  <si>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</si>
  <si>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</si>
  <si>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</si>
  <si>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</si>
  <si>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</si>
  <si>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</si>
  <si>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</si>
  <si>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</si>
  <si>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</si>
  <si>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</si>
  <si>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</si>
  <si>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</si>
  <si>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</si>
  <si>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</si>
  <si>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</si>
  <si>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</si>
  <si>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</si>
  <si>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</si>
  <si>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</si>
  <si>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</si>
  <si>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</si>
  <si>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</si>
  <si>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</si>
  <si>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</si>
  <si>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</si>
  <si>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</si>
  <si>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</si>
  <si>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</si>
  <si>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</si>
  <si>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</si>
  <si>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</si>
  <si>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</si>
  <si>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</si>
  <si>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</si>
  <si>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</si>
  <si>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</si>
  <si>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</si>
  <si>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</si>
  <si>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</si>
  <si>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</si>
  <si>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</si>
  <si>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</si>
  <si>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</si>
  <si>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</si>
  <si>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</si>
  <si>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</si>
  <si>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</si>
  <si>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</si>
  <si>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</si>
  <si>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</si>
  <si>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</si>
  <si>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</si>
  <si>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</si>
  <si>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</si>
  <si>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</si>
  <si>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</si>
  <si>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</si>
  <si>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</si>
  <si>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</si>
  <si>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</si>
  <si>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</si>
  <si>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</si>
  <si>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</si>
  <si>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</si>
  <si>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</si>
  <si>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</si>
  <si>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</si>
  <si>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</si>
  <si>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</si>
  <si>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</si>
  <si>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</si>
  <si>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</si>
  <si>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</si>
  <si>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</si>
  <si>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</si>
  <si>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</si>
  <si>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</si>
  <si>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</si>
  <si>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</si>
  <si>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</si>
  <si>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</si>
  <si>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</si>
  <si>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</si>
  <si>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</si>
  <si>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</si>
  <si>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</si>
  <si>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</si>
  <si>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</si>
  <si>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</si>
  <si>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</si>
  <si>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</si>
  <si>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</si>
  <si>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</si>
  <si>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</si>
  <si>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</si>
  <si>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</si>
  <si>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</si>
  <si>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</si>
  <si>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</si>
  <si>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</si>
  <si>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</si>
  <si>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</si>
  <si>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</si>
  <si>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</si>
  <si>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</si>
  <si>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</si>
  <si>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</si>
  <si>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</si>
  <si>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</si>
  <si>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</si>
  <si>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</si>
  <si>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</si>
  <si>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</si>
  <si>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</si>
  <si>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</si>
  <si>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</si>
  <si>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</si>
  <si>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</si>
  <si>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</si>
  <si>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</si>
  <si>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</si>
  <si>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</si>
  <si>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</si>
  <si>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</si>
  <si>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</si>
  <si>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</si>
  <si>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</si>
  <si>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</si>
  <si>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</si>
  <si>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</si>
  <si>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</si>
  <si>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</si>
  <si>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</si>
  <si>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</si>
  <si>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</si>
  <si>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</si>
  <si>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</si>
  <si>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</si>
  <si>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</si>
  <si>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</si>
  <si>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</si>
  <si>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</si>
  <si>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</si>
  <si>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</si>
  <si>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</si>
  <si>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</si>
  <si>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</si>
  <si>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</si>
  <si>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</si>
  <si>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</si>
  <si>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</si>
  <si>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</si>
  <si>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</si>
  <si>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</si>
  <si>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</si>
  <si>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</si>
  <si>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</si>
  <si>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</si>
  <si>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</si>
  <si>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</si>
  <si>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</si>
  <si>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</si>
  <si>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</si>
  <si>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</si>
  <si>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</si>
  <si>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</si>
  <si>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</si>
  <si>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</si>
  <si>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</si>
  <si>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</si>
  <si>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</si>
  <si>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</si>
  <si>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</si>
  <si>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</si>
  <si>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</si>
  <si>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</si>
  <si>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</si>
  <si>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</si>
  <si>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</si>
  <si>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</si>
  <si>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</si>
  <si>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</si>
  <si>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</si>
  <si>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</si>
  <si>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</si>
  <si>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</si>
  <si>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</si>
  <si>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</si>
  <si>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</si>
  <si>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</si>
  <si>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</si>
  <si>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</si>
  <si>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</si>
  <si>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</si>
  <si>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</si>
  <si>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</si>
  <si>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</si>
  <si>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</si>
  <si>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</si>
  <si>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</si>
  <si>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</si>
  <si>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</si>
  <si>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</si>
  <si>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</si>
  <si>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</si>
  <si>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</si>
  <si>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</si>
  <si>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</si>
  <si>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</si>
  <si>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</si>
  <si>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</si>
  <si>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</si>
  <si>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</si>
  <si>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</si>
  <si>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</si>
  <si>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</si>
  <si>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</si>
  <si>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</si>
  <si>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</si>
  <si>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</si>
  <si>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</si>
  <si>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</si>
  <si>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</si>
  <si>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</si>
  <si>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</si>
  <si>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</si>
  <si>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</si>
  <si>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</si>
  <si>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</si>
  <si>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</si>
  <si>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</si>
  <si>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</si>
  <si>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</si>
  <si>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</si>
  <si>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</si>
  <si>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</si>
  <si>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</si>
  <si>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</si>
  <si>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</si>
  <si>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</si>
  <si>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</si>
  <si>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</si>
  <si>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</si>
  <si>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</si>
  <si>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</si>
  <si>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</si>
  <si>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</si>
  <si>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</si>
  <si>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</si>
  <si>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</si>
  <si>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</si>
  <si>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</si>
  <si>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</si>
  <si>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</si>
  <si>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</si>
  <si>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</si>
  <si>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</si>
  <si>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</si>
  <si>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</si>
  <si>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</si>
  <si>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</si>
  <si>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</si>
  <si>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</si>
  <si>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</si>
  <si>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</si>
  <si>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</si>
  <si>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</si>
  <si>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</si>
  <si>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</si>
  <si>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</si>
  <si>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</si>
  <si>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</si>
  <si>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</si>
  <si>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</si>
  <si>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</si>
  <si>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</si>
  <si>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</si>
  <si>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</si>
  <si>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</si>
  <si>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</si>
  <si>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</si>
  <si>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</si>
  <si>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</si>
  <si>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</si>
  <si>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</si>
  <si>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</si>
  <si>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</si>
  <si>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</si>
  <si>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</si>
  <si>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</si>
  <si>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</si>
  <si>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</si>
  <si>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</si>
  <si>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</si>
  <si>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</si>
  <si>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</si>
  <si>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</si>
  <si>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</si>
  <si>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</si>
  <si>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</si>
  <si>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</si>
  <si>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</si>
  <si>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</si>
  <si>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</si>
  <si>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</si>
  <si>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</si>
  <si>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</si>
  <si>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</si>
  <si>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</si>
  <si>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</si>
  <si>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</si>
  <si>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</si>
  <si>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</si>
  <si>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</si>
  <si>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</si>
  <si>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</si>
  <si>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</si>
  <si>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</si>
  <si>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</si>
  <si>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</si>
  <si>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</si>
  <si>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</si>
  <si>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</si>
  <si>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</si>
  <si>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</si>
  <si>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</si>
  <si>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</si>
  <si>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</si>
  <si>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</si>
  <si>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</si>
  <si>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</si>
  <si>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</si>
  <si>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</si>
  <si>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</si>
  <si>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</si>
  <si>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</si>
  <si>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</si>
  <si>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</si>
  <si>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</si>
  <si>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</si>
  <si>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</si>
  <si>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</si>
  <si>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</si>
  <si>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</si>
  <si>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</si>
  <si>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</si>
  <si>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</si>
  <si>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</si>
  <si>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</si>
  <si>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</si>
  <si>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</si>
  <si>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</si>
  <si>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</si>
  <si>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</si>
  <si>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</si>
  <si>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</si>
  <si>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</si>
  <si>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</si>
  <si>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</si>
  <si>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</si>
  <si>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</si>
  <si>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</si>
  <si>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</si>
  <si>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</si>
  <si>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</si>
  <si>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</si>
  <si>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</si>
  <si>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</si>
  <si>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</si>
  <si>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</si>
  <si>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</si>
  <si>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</si>
  <si>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</si>
  <si>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</si>
  <si>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</si>
  <si>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</si>
  <si>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</si>
  <si>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</si>
  <si>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</si>
  <si>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</si>
  <si>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</si>
  <si>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</si>
  <si>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</si>
  <si>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</si>
  <si>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</si>
  <si>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</si>
  <si>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</si>
  <si>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</si>
  <si>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</si>
  <si>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</si>
  <si>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</si>
  <si>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</si>
  <si>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</si>
  <si>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</si>
  <si>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</si>
  <si>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</si>
  <si>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</si>
  <si>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</si>
  <si>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</si>
  <si>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</si>
  <si>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</si>
  <si>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</si>
  <si>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</si>
  <si>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</si>
  <si>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</si>
  <si>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</si>
  <si>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</si>
  <si>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</si>
  <si>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</si>
  <si>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</si>
  <si>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</si>
  <si>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</si>
  <si>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</si>
  <si>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</si>
  <si>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</si>
  <si>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</si>
  <si>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</si>
  <si>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</si>
  <si>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</si>
  <si>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</si>
  <si>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</si>
  <si>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</si>
  <si>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</si>
  <si>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</si>
  <si>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</si>
  <si>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</si>
  <si>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</si>
  <si>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</si>
  <si>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</si>
  <si>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</si>
  <si>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</si>
  <si>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</si>
  <si>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</si>
  <si>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</si>
  <si>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</si>
  <si>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</si>
  <si>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</si>
  <si>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</si>
  <si>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</si>
  <si>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</si>
  <si>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</si>
  <si>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</si>
  <si>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</si>
  <si>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</si>
  <si>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</si>
  <si>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</si>
  <si>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</si>
  <si>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</si>
  <si>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</si>
  <si>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</si>
  <si>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</si>
  <si>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</si>
  <si>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</si>
  <si>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</si>
  <si>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</si>
  <si>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</si>
  <si>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</si>
  <si>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</si>
  <si>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</si>
  <si>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</si>
  <si>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</si>
  <si>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</si>
  <si>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</si>
  <si>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</si>
  <si>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</si>
  <si>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</si>
  <si>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</si>
  <si>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</si>
  <si>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</si>
  <si>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</si>
  <si>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</si>
  <si>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</si>
  <si>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</si>
  <si>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</si>
  <si>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</si>
  <si>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</si>
  <si>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</si>
  <si>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</si>
  <si>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</si>
  <si>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</si>
  <si>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</si>
  <si>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</si>
  <si>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</si>
  <si>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</si>
  <si>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</si>
  <si>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</si>
  <si>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</si>
  <si>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</si>
  <si>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</si>
  <si>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</si>
  <si>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</si>
  <si>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</si>
  <si>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</si>
  <si>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</si>
  <si>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</si>
  <si>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</si>
  <si>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</si>
  <si>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</si>
  <si>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</si>
  <si>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</si>
  <si>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</si>
  <si>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</si>
  <si>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</si>
  <si>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</si>
  <si>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</si>
  <si>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</si>
  <si>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</si>
  <si>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</si>
  <si>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</si>
  <si>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</si>
  <si>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</si>
  <si>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</si>
  <si>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</si>
  <si>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</si>
  <si>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</si>
  <si>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</si>
  <si>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</si>
  <si>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</si>
  <si>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</si>
  <si>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</si>
  <si>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</si>
  <si>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</si>
  <si>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</si>
  <si>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</si>
  <si>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</si>
  <si>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</si>
  <si>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</si>
  <si>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</si>
  <si>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</si>
  <si>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</si>
  <si>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</si>
  <si>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</si>
  <si>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</si>
  <si>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</si>
  <si>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</si>
  <si>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</si>
  <si>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</si>
  <si>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</si>
  <si>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</si>
  <si>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</si>
  <si>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</si>
  <si>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</si>
  <si>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</si>
  <si>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</si>
  <si>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</si>
  <si>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</si>
  <si>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</si>
  <si>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</si>
  <si>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</si>
  <si>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</si>
  <si>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</si>
  <si>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</si>
  <si>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</si>
  <si>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</si>
  <si>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</si>
  <si>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</si>
  <si>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</si>
  <si>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</si>
  <si>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</si>
  <si>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</si>
  <si>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</si>
  <si>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</si>
  <si>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</si>
  <si>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</si>
  <si>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</si>
  <si>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</si>
  <si>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</si>
  <si>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</si>
  <si>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</si>
  <si>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</si>
  <si>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</si>
  <si>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</si>
  <si>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</si>
  <si>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</si>
  <si>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</si>
  <si>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</si>
  <si>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</si>
  <si>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</si>
  <si>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</si>
  <si>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</si>
  <si>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</si>
  <si>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</si>
  <si>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</si>
  <si>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</si>
  <si>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</si>
  <si>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</si>
  <si>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</si>
  <si>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</si>
  <si>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</si>
  <si>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</si>
  <si>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</si>
  <si>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</si>
  <si>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</si>
  <si>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</si>
  <si>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</si>
  <si>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</si>
  <si>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</si>
  <si>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</si>
  <si>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</si>
  <si>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</si>
  <si>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</si>
  <si>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</si>
  <si>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</si>
  <si>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</si>
  <si>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</si>
  <si>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</si>
  <si>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</si>
  <si>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</si>
  <si>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</si>
  <si>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</si>
  <si>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</si>
  <si>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</si>
  <si>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</si>
  <si>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</si>
  <si>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</si>
  <si>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</si>
  <si>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</si>
  <si>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</si>
  <si>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</si>
  <si>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</si>
  <si>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</si>
  <si>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</si>
  <si>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</si>
  <si>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</si>
  <si>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</si>
  <si>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</si>
  <si>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</si>
  <si>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</si>
  <si>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</si>
  <si>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</si>
  <si>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</si>
  <si>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</si>
  <si>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</si>
  <si>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</si>
  <si>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</si>
  <si>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</si>
  <si>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</si>
  <si>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</si>
  <si>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</si>
  <si>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</si>
  <si>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</si>
  <si>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</si>
  <si>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</si>
  <si>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</si>
  <si>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</si>
  <si>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</si>
  <si>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</si>
  <si>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</si>
  <si>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</si>
  <si>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</si>
  <si>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</si>
  <si>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</si>
  <si>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</si>
  <si>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</si>
  <si>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</si>
  <si>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</si>
  <si>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</si>
  <si>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</si>
  <si>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</si>
  <si>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</si>
  <si>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</si>
  <si>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</si>
  <si>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</si>
  <si>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</si>
  <si>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</si>
  <si>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</si>
  <si>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</si>
  <si>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</si>
  <si>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</si>
  <si>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</si>
  <si>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</si>
  <si>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</si>
  <si>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</si>
  <si>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</si>
  <si>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</si>
  <si>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</si>
  <si>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</si>
  <si>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</si>
  <si>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</si>
  <si>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</si>
  <si>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</si>
  <si>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</si>
  <si>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</si>
  <si>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</si>
  <si>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</si>
  <si>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</si>
  <si>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</si>
  <si>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</si>
  <si>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</si>
  <si>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</si>
  <si>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</si>
  <si>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</si>
  <si>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</si>
  <si>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</si>
  <si>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</si>
  <si>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</si>
  <si>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</si>
  <si>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</si>
  <si>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</si>
  <si>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</si>
  <si>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</si>
  <si>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</si>
  <si>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</si>
  <si>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</si>
  <si>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</si>
  <si>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</si>
  <si>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</si>
  <si>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</si>
  <si>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</si>
  <si>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</si>
  <si>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</si>
  <si>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</si>
  <si>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</si>
  <si>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</si>
  <si>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</si>
  <si>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</si>
  <si>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</si>
  <si>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</si>
  <si>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</si>
  <si>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</si>
  <si>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</si>
  <si>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</si>
  <si>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</si>
  <si>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</si>
  <si>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</si>
  <si>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</si>
  <si>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</si>
  <si>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</si>
  <si>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</si>
  <si>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</si>
  <si>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</si>
  <si>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</si>
  <si>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</si>
  <si>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</si>
  <si>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</si>
  <si>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</si>
  <si>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</si>
  <si>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</si>
  <si>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</si>
  <si>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</si>
  <si>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</si>
  <si>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</si>
  <si>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</si>
  <si>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</si>
  <si>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</si>
  <si>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</si>
  <si>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</si>
  <si>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</si>
  <si>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</si>
  <si>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</si>
  <si>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</si>
  <si>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</si>
  <si>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</si>
  <si>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</si>
  <si>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</si>
  <si>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</si>
  <si>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</si>
  <si>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</si>
  <si>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</si>
  <si>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</si>
  <si>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</si>
  <si>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</si>
  <si>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</si>
  <si>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</si>
  <si>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</si>
  <si>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</si>
  <si>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</si>
  <si>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</si>
  <si>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</si>
  <si>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</si>
  <si>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</si>
  <si>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</si>
  <si>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</si>
  <si>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</si>
  <si>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</si>
  <si>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</si>
  <si>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</si>
  <si>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</si>
  <si>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</si>
  <si>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</si>
  <si>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</si>
  <si>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</si>
  <si>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</si>
  <si>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</si>
  <si>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</si>
  <si>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</si>
  <si>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</si>
  <si>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</si>
  <si>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</si>
  <si>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</si>
  <si>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</si>
  <si>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</si>
  <si>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</si>
  <si>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</si>
  <si>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</si>
  <si>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</si>
  <si>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</si>
  <si>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</si>
  <si>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</si>
  <si>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</si>
  <si>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</si>
  <si>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</si>
  <si>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</si>
  <si>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</si>
  <si>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</si>
  <si>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</si>
  <si>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</si>
  <si>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</si>
  <si>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</si>
  <si>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</si>
  <si>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</si>
  <si>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</si>
  <si>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</si>
  <si>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</si>
  <si>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</si>
  <si>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</si>
  <si>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</si>
  <si>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</si>
  <si>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</si>
  <si>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</si>
  <si>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</si>
  <si>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</si>
  <si>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</si>
  <si>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</si>
  <si>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</si>
  <si>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</si>
  <si>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</si>
  <si>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</si>
  <si>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</si>
  <si>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</si>
  <si>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</si>
  <si>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</si>
  <si>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</si>
  <si>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</si>
  <si>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</si>
  <si>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</si>
  <si>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</si>
  <si>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</si>
  <si>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</si>
  <si>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</si>
  <si>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</si>
  <si>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</si>
  <si>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</si>
  <si>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</si>
  <si>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</si>
  <si>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</si>
  <si>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</si>
  <si>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</si>
  <si>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</si>
  <si>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</si>
  <si>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</si>
  <si>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</si>
  <si>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</si>
  <si>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</si>
  <si>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</si>
  <si>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</si>
  <si>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</si>
  <si>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</si>
  <si>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</si>
  <si>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</si>
  <si>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</si>
  <si>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</si>
  <si>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</si>
  <si>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</si>
  <si>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</si>
  <si>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</si>
  <si>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</si>
  <si>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</si>
  <si>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</si>
  <si>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</si>
  <si>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</si>
  <si>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</si>
  <si>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</si>
  <si>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</si>
  <si>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</si>
  <si>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</si>
  <si>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</si>
  <si>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</si>
  <si>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</si>
  <si>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</si>
  <si>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</si>
  <si>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</si>
  <si>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</si>
  <si>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</si>
  <si>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</si>
  <si>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</si>
  <si>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</si>
  <si>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</si>
  <si>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</si>
  <si>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</si>
  <si>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</si>
  <si>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</si>
  <si>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</si>
  <si>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</si>
  <si>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</si>
  <si>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</si>
  <si>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</si>
  <si>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</si>
  <si>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</si>
  <si>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</si>
  <si>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</si>
  <si>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</si>
  <si>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</si>
  <si>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</si>
  <si>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</si>
  <si>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</si>
  <si>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</si>
  <si>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</si>
  <si>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</si>
  <si>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</si>
  <si>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</si>
  <si>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</si>
  <si>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</si>
  <si>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</si>
  <si>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</si>
  <si>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</si>
  <si>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</si>
  <si>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</si>
  <si>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</si>
  <si>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</si>
  <si>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</si>
  <si>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</si>
  <si>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</si>
  <si>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</si>
  <si>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</si>
  <si>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</si>
  <si>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</si>
  <si>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</si>
  <si>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</si>
  <si>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</si>
  <si>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</si>
  <si>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</si>
  <si>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</si>
  <si>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</si>
  <si>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</si>
  <si>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</si>
  <si>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</si>
  <si>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</si>
  <si>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</si>
  <si>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</si>
  <si>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</si>
  <si>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</si>
  <si>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</si>
  <si>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</si>
  <si>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</si>
  <si>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</si>
  <si>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</si>
  <si>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</si>
  <si>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</si>
  <si>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</si>
  <si>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</si>
  <si>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</si>
  <si>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</si>
  <si>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</si>
  <si>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</si>
  <si>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</si>
  <si>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</si>
  <si>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</si>
  <si>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</si>
  <si>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</si>
  <si>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</si>
  <si>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</si>
  <si>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</si>
  <si>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</si>
  <si>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</si>
  <si>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</si>
  <si>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</si>
  <si>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</si>
  <si>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</si>
  <si>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</si>
  <si>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</si>
  <si>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</si>
  <si>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</si>
  <si>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</si>
  <si>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</si>
  <si>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</si>
  <si>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</si>
  <si>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</si>
  <si>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</si>
  <si>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</si>
  <si>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</si>
  <si>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</si>
  <si>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</si>
  <si>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</si>
  <si>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</si>
  <si>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</si>
  <si>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</si>
  <si>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</si>
  <si>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</si>
  <si>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</si>
  <si>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</si>
  <si>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</si>
  <si>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</si>
  <si>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</si>
  <si>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</si>
  <si>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</si>
  <si>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</si>
  <si>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</si>
  <si>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</si>
  <si>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</si>
  <si>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</si>
  <si>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</si>
  <si>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</si>
  <si>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</si>
  <si>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</si>
  <si>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</si>
  <si>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</si>
  <si>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</si>
  <si>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</si>
  <si>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</si>
  <si>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</si>
  <si>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</si>
  <si>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</si>
  <si>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</si>
  <si>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</si>
  <si>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</si>
  <si>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</si>
  <si>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</si>
  <si>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</si>
  <si>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</si>
  <si>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</si>
  <si>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</si>
  <si>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</si>
  <si>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</si>
  <si>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</si>
  <si>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</si>
  <si>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</si>
  <si>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</si>
  <si>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</si>
  <si>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</si>
  <si>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</si>
  <si>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</si>
  <si>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</si>
  <si>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</si>
  <si>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</si>
  <si>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</si>
  <si>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</si>
  <si>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</si>
  <si>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</si>
  <si>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</si>
  <si>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</si>
  <si>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</si>
  <si>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</si>
  <si>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</si>
  <si>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</si>
  <si>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</si>
  <si>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</si>
  <si>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</si>
  <si>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</si>
  <si>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</si>
  <si>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</si>
  <si>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</si>
  <si>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</si>
  <si>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</si>
  <si>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</si>
  <si>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</si>
  <si>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</si>
  <si>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</si>
  <si>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</si>
  <si>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</si>
  <si>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</si>
  <si>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</si>
  <si>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</si>
  <si>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</si>
  <si>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</si>
  <si>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</si>
  <si>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</si>
  <si>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</si>
  <si>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</si>
  <si>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</si>
  <si>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</si>
  <si>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</si>
  <si>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</si>
  <si>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</si>
  <si>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</si>
  <si>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</si>
  <si>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</si>
  <si>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</si>
  <si>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</si>
  <si>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</si>
  <si>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</si>
  <si>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</si>
  <si>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</si>
  <si>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</si>
  <si>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</si>
  <si>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</si>
  <si>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</si>
  <si>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</si>
  <si>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</si>
  <si>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</si>
  <si>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</si>
  <si>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</si>
  <si>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</si>
  <si>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</si>
  <si>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</si>
  <si>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</si>
  <si>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</si>
  <si>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</si>
  <si>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</si>
  <si>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</si>
  <si>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</si>
  <si>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</si>
  <si>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</si>
  <si>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</si>
  <si>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</si>
  <si>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</si>
  <si>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</si>
  <si>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</si>
  <si>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</si>
  <si>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</si>
  <si>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</si>
  <si>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</si>
  <si>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</si>
  <si>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</si>
  <si>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</si>
  <si>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</si>
  <si>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</si>
  <si>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</si>
  <si>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</si>
  <si>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</si>
  <si>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</si>
  <si>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</si>
  <si>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</si>
  <si>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</si>
  <si>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</si>
  <si>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</si>
  <si>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</si>
  <si>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</si>
  <si>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</si>
  <si>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</si>
  <si>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</si>
  <si>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</si>
  <si>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</si>
  <si>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</si>
  <si>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</si>
  <si>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</si>
  <si>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</si>
  <si>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</si>
  <si>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</si>
  <si>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</si>
  <si>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</si>
  <si>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</si>
  <si>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</si>
  <si>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</si>
  <si>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</si>
  <si>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</si>
  <si>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</si>
  <si>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</si>
  <si>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</si>
  <si>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</si>
  <si>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</si>
  <si>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</si>
  <si>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</si>
  <si>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</si>
  <si>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</si>
  <si>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</si>
  <si>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</si>
  <si>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</si>
  <si>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</si>
  <si>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</si>
  <si>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</si>
  <si>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</si>
  <si>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</si>
  <si>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</si>
  <si>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</si>
  <si>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</si>
  <si>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</si>
  <si>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</si>
  <si>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</si>
  <si>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</si>
  <si>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</si>
  <si>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</si>
  <si>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</si>
  <si>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</si>
  <si>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</si>
  <si>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</si>
  <si>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</si>
  <si>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</si>
  <si>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</si>
  <si>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</si>
  <si>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</si>
  <si>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</si>
  <si>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</si>
  <si>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</si>
  <si>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</si>
  <si>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</si>
  <si>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</si>
  <si>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</si>
  <si>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</si>
  <si>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</si>
  <si>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</si>
  <si>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</si>
  <si>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</si>
  <si>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</si>
  <si>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</si>
  <si>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</si>
  <si>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</si>
  <si>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</si>
  <si>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</si>
  <si>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</si>
  <si>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</si>
  <si>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</si>
  <si>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</si>
  <si>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</si>
  <si>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</si>
  <si>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</si>
  <si>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</si>
  <si>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</si>
  <si>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</si>
  <si>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</si>
  <si>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</si>
  <si>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</si>
  <si>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</si>
  <si>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</si>
  <si>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</si>
  <si>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</si>
  <si>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</si>
  <si>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</si>
  <si>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</si>
  <si>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</si>
  <si>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</si>
  <si>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</si>
  <si>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</si>
  <si>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</si>
  <si>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</si>
  <si>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</si>
  <si>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</si>
  <si>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</si>
  <si>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</si>
  <si>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</si>
  <si>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</si>
  <si>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</si>
  <si>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</si>
  <si>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</si>
  <si>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</si>
  <si>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</si>
  <si>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</si>
  <si>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</si>
  <si>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</si>
  <si>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</si>
  <si>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</si>
  <si>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</si>
  <si>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</si>
  <si>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</si>
  <si>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</si>
  <si>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</si>
  <si>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</si>
  <si>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</si>
  <si>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</si>
  <si>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</si>
  <si>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</si>
  <si>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</si>
  <si>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</si>
  <si>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</si>
  <si>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</si>
  <si>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</si>
  <si>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</si>
  <si>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</si>
  <si>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</si>
  <si>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</si>
  <si>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</si>
  <si>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</si>
  <si>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</si>
  <si>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</si>
  <si>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</si>
  <si>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</si>
  <si>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</si>
  <si>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</si>
  <si>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</si>
  <si>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</si>
  <si>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</si>
  <si>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</si>
  <si>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</si>
  <si>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</si>
  <si>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</si>
  <si>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</si>
  <si>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</si>
  <si>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</si>
  <si>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</si>
  <si>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</si>
  <si>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</si>
  <si>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</si>
  <si>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</si>
  <si>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</si>
  <si>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</si>
  <si>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</si>
  <si>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</si>
  <si>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</si>
  <si>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</si>
  <si>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</si>
  <si>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</si>
  <si>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</si>
  <si>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</si>
  <si>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</si>
  <si>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</si>
  <si>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</si>
  <si>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</si>
  <si>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</si>
  <si>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</si>
  <si>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</si>
  <si>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</si>
  <si>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</si>
  <si>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</si>
  <si>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</si>
  <si>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</si>
  <si>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</si>
  <si>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</si>
  <si>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</si>
  <si>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</si>
  <si>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</si>
  <si>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</si>
  <si>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</si>
  <si>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</si>
  <si>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</si>
  <si>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</si>
  <si>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</si>
  <si>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</si>
  <si>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</si>
  <si>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</si>
  <si>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</si>
  <si>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</si>
  <si>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</si>
  <si>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</si>
  <si>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</si>
  <si>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</si>
  <si>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</si>
  <si>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</si>
  <si>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</si>
  <si>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</si>
  <si>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</si>
  <si>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</si>
  <si>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</si>
  <si>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</si>
  <si>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</si>
  <si>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</si>
  <si>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</si>
  <si>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</si>
  <si>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</si>
  <si>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</si>
  <si>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</si>
  <si>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</si>
  <si>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</si>
  <si>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</si>
  <si>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</si>
  <si>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</si>
  <si>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</si>
  <si>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</si>
  <si>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</si>
  <si>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</si>
  <si>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</si>
  <si>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</si>
  <si>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</si>
  <si>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</si>
  <si>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</si>
  <si>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</si>
  <si>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</si>
  <si>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</si>
  <si>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</si>
  <si>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</si>
  <si>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</si>
  <si>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</si>
  <si>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</si>
  <si>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</si>
  <si>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</si>
  <si>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</si>
  <si>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</si>
  <si>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</si>
  <si>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</si>
  <si>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</si>
  <si>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</si>
  <si>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</si>
  <si>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</si>
  <si>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</si>
  <si>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</si>
  <si>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</si>
  <si>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</si>
  <si>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</si>
  <si>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</si>
  <si>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</si>
  <si>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</si>
  <si>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</si>
  <si>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</si>
  <si>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</si>
  <si>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</si>
  <si>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</si>
  <si>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</si>
  <si>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</si>
  <si>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</si>
  <si>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</si>
  <si>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</si>
  <si>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</si>
  <si>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</si>
  <si>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</si>
  <si>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</si>
  <si>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</si>
  <si>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</si>
  <si>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</si>
  <si>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</si>
  <si>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</si>
  <si>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</si>
  <si>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</si>
  <si>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</si>
  <si>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</si>
  <si>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</si>
  <si>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</si>
  <si>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</si>
  <si>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</si>
  <si>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</si>
  <si>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</si>
  <si>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</si>
  <si>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</si>
  <si>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</si>
  <si>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</si>
  <si>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</si>
  <si>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</si>
  <si>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</si>
  <si>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</si>
  <si>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</si>
  <si>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</si>
  <si>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</si>
  <si>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</si>
  <si>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</si>
  <si>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</si>
  <si>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</si>
  <si>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</si>
  <si>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</si>
  <si>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</si>
  <si>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</si>
  <si>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</si>
  <si>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</si>
  <si>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</si>
  <si>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</si>
  <si>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</si>
  <si>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</si>
  <si>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</si>
  <si>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</si>
  <si>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</si>
  <si>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</si>
  <si>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</si>
  <si>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</si>
  <si>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</si>
  <si>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</si>
  <si>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</si>
  <si>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</si>
  <si>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</si>
  <si>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</si>
  <si>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</si>
  <si>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</si>
  <si>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</si>
  <si>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</si>
  <si>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</si>
  <si>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</si>
  <si>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</si>
  <si>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</si>
  <si>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</si>
  <si>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</si>
  <si>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</si>
  <si>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</si>
  <si>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</si>
  <si>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</si>
  <si>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</si>
  <si>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</si>
  <si>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</si>
  <si>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</si>
  <si>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</si>
  <si>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</si>
  <si>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</si>
  <si>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</si>
  <si>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</si>
  <si>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</si>
  <si>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</si>
  <si>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</si>
  <si>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</si>
  <si>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</si>
  <si>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</si>
  <si>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</si>
  <si>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</si>
  <si>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</si>
  <si>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</si>
  <si>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</si>
  <si>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</si>
  <si>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</si>
  <si>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</si>
  <si>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</si>
  <si>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</si>
  <si>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</si>
  <si>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</si>
  <si>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</si>
  <si>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</si>
  <si>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</si>
  <si>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</si>
  <si>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</si>
  <si>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</si>
  <si>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</si>
  <si>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</si>
  <si>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</si>
  <si>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</si>
  <si>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</si>
  <si>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</si>
  <si>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</si>
  <si>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</si>
  <si>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</si>
  <si>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</si>
  <si>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</si>
  <si>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</si>
  <si>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</si>
  <si>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</si>
  <si>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</si>
  <si>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</si>
  <si>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</si>
  <si>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</si>
  <si>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</si>
  <si>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</si>
  <si>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</si>
  <si>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</si>
  <si>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</si>
  <si>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</si>
  <si>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</si>
  <si>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</si>
  <si>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</si>
  <si>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</si>
  <si>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</si>
  <si>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</si>
  <si>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</si>
  <si>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</si>
  <si>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</si>
  <si>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</si>
  <si>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</si>
  <si>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</si>
  <si>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</si>
  <si>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</si>
  <si>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</si>
  <si>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</si>
  <si>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</si>
  <si>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</si>
  <si>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</si>
  <si>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</si>
  <si>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</si>
  <si>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</si>
  <si>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</si>
  <si>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</si>
  <si>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</si>
  <si>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</si>
  <si>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</si>
  <si>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</si>
  <si>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</si>
  <si>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</si>
  <si>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</si>
  <si>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</si>
  <si>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</si>
  <si>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</si>
  <si>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</si>
  <si>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</si>
  <si>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</si>
  <si>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</si>
  <si>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</si>
  <si>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</si>
  <si>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</si>
  <si>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</si>
  <si>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</si>
  <si>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</si>
  <si>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</si>
  <si>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</si>
  <si>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</si>
  <si>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</si>
  <si>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</si>
  <si>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</si>
  <si>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</si>
  <si>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</si>
  <si>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</si>
  <si>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</si>
  <si>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</si>
  <si>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</si>
  <si>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</si>
  <si>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</si>
  <si>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</si>
  <si>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</si>
  <si>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</si>
  <si>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</si>
  <si>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</si>
  <si>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</si>
  <si>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</si>
  <si>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</si>
  <si>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</si>
  <si>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</si>
  <si>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</si>
  <si>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</si>
  <si>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</si>
  <si>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</si>
  <si>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</si>
  <si>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</si>
  <si>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</si>
  <si>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</si>
  <si>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</si>
  <si>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</si>
  <si>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</si>
  <si>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</si>
  <si>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</si>
  <si>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</si>
  <si>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</si>
  <si>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</si>
  <si>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</si>
  <si>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</si>
  <si>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</si>
  <si>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</si>
  <si>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</si>
  <si>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</si>
  <si>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</si>
  <si>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</si>
  <si>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</si>
  <si>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</si>
  <si>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</si>
  <si>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</si>
  <si>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</si>
  <si>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</si>
  <si>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</si>
  <si>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</si>
  <si>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</si>
  <si>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</si>
  <si>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</si>
  <si>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</si>
  <si>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</si>
  <si>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</si>
  <si>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</si>
  <si>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</si>
  <si>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</si>
  <si>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</si>
  <si>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</si>
  <si>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</si>
  <si>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</si>
  <si>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</si>
  <si>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</si>
  <si>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</si>
  <si>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</si>
  <si>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</si>
  <si>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</si>
  <si>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</si>
  <si>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</si>
  <si>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</si>
  <si>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</si>
  <si>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</si>
  <si>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</si>
  <si>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</si>
  <si>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</si>
  <si>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</si>
  <si>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</si>
  <si>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</si>
  <si>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</si>
  <si>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</si>
  <si>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</si>
  <si>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</si>
  <si>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</si>
  <si>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</si>
  <si>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</si>
  <si>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</si>
  <si>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</si>
  <si>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</si>
  <si>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</si>
  <si>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</si>
  <si>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</si>
  <si>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</si>
  <si>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</si>
  <si>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</si>
  <si>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</si>
  <si>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</si>
  <si>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</si>
  <si>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</si>
  <si>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</si>
  <si>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</si>
  <si>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</si>
  <si>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</si>
  <si>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</si>
  <si>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</si>
  <si>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</si>
  <si>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</si>
  <si>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</si>
  <si>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</si>
  <si>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</si>
  <si>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</si>
  <si>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</si>
  <si>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</si>
  <si>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</si>
  <si>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</si>
  <si>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</si>
  <si>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</si>
  <si>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</si>
  <si>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</si>
  <si>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</si>
  <si>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</si>
  <si>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</si>
  <si>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</si>
  <si>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</si>
  <si>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</si>
  <si>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</si>
  <si>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</si>
  <si>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</si>
  <si>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</si>
  <si>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</si>
  <si>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</si>
  <si>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</si>
  <si>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</si>
  <si>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</si>
  <si>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</si>
  <si>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</si>
  <si>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</si>
  <si>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</si>
  <si>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</si>
  <si>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</si>
  <si>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</si>
  <si>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</si>
  <si>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</si>
  <si>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</si>
  <si>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</si>
  <si>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</si>
  <si>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</si>
  <si>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</si>
  <si>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</si>
  <si>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</si>
  <si>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</si>
  <si>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</si>
  <si>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</si>
  <si>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</si>
  <si>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</si>
  <si>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</si>
  <si>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</si>
  <si>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</si>
  <si>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</si>
  <si>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</si>
  <si>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</si>
  <si>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</si>
  <si>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</si>
  <si>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</si>
  <si>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</si>
  <si>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</si>
  <si>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</si>
  <si>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</si>
  <si>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</si>
  <si>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</si>
  <si>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</si>
  <si>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</si>
  <si>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</si>
  <si>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</si>
  <si>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</si>
  <si>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</si>
  <si>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</si>
  <si>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</si>
  <si>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</si>
  <si>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</si>
  <si>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</si>
  <si>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</si>
  <si>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</si>
  <si>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</si>
  <si>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</si>
  <si>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</si>
  <si>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</si>
  <si>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</si>
  <si>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</si>
  <si>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</si>
  <si>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</si>
  <si>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</si>
  <si>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</si>
  <si>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</si>
  <si>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</si>
  <si>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</si>
  <si>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</si>
  <si>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</si>
  <si>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</si>
  <si>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</si>
  <si>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</si>
  <si>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</si>
  <si>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</si>
  <si>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</si>
  <si>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</si>
  <si>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</si>
  <si>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</si>
  <si>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</si>
  <si>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</si>
  <si>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</si>
  <si>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</si>
  <si>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</si>
  <si>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</si>
  <si>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</si>
  <si>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</si>
  <si>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</si>
  <si>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</si>
  <si>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</si>
  <si>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</si>
  <si>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</si>
  <si>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</si>
  <si>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</si>
  <si>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</si>
  <si>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</si>
  <si>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</si>
  <si>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</si>
  <si>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</si>
  <si>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</si>
  <si>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</si>
  <si>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</si>
  <si>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</si>
  <si>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</si>
  <si>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</si>
  <si>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</si>
  <si>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</si>
  <si>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</si>
  <si>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</si>
  <si>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</si>
  <si>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</si>
  <si>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</si>
  <si>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</si>
  <si>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</si>
  <si>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</si>
  <si>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</si>
  <si>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</si>
  <si>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</si>
  <si>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</si>
  <si>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</si>
  <si>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</si>
  <si>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</si>
  <si>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</si>
  <si>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</si>
  <si>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</si>
  <si>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</si>
  <si>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</si>
  <si>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</si>
  <si>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</si>
  <si>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</si>
  <si>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</si>
  <si>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</si>
  <si>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</si>
  <si>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</si>
  <si>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</si>
  <si>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</si>
  <si>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</si>
  <si>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</si>
  <si>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</si>
  <si>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</si>
  <si>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</si>
  <si>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</si>
  <si>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</si>
  <si>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</si>
  <si>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</si>
  <si>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</si>
  <si>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</si>
  <si>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</si>
  <si>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</si>
  <si>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</si>
  <si>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</si>
  <si>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</si>
  <si>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</si>
  <si>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</si>
  <si>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</si>
  <si>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</si>
  <si>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</si>
  <si>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</si>
  <si>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</si>
  <si>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</si>
  <si>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</si>
  <si>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</si>
  <si>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</si>
  <si>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</si>
  <si>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</si>
  <si>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</si>
  <si>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</si>
  <si>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</si>
  <si>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</si>
  <si>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</si>
  <si>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</si>
  <si>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</si>
  <si>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</si>
  <si>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</si>
  <si>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</si>
  <si>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</si>
  <si>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</si>
  <si>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</si>
  <si>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</si>
  <si>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</si>
  <si>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</si>
  <si>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</si>
  <si>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</si>
  <si>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</si>
  <si>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</si>
  <si>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</si>
  <si>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</si>
  <si>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</si>
  <si>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</si>
  <si>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</si>
  <si>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</si>
  <si>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</si>
  <si>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</si>
  <si>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</si>
  <si>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</si>
  <si>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</si>
  <si>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</si>
  <si>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</si>
  <si>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</si>
  <si>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</si>
  <si>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</si>
  <si>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</si>
  <si>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</si>
  <si>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</si>
  <si>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</si>
  <si>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</si>
  <si>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</si>
  <si>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</si>
  <si>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</si>
  <si>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</si>
  <si>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</si>
  <si>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</si>
  <si>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</si>
  <si>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</si>
  <si>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</si>
  <si>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</si>
  <si>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</si>
  <si>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</si>
  <si>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</si>
  <si>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</si>
  <si>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</si>
  <si>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</si>
  <si>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</si>
  <si>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</si>
  <si>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</si>
  <si>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</si>
  <si>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</si>
  <si>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</si>
  <si>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</si>
  <si>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</si>
  <si>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</si>
  <si>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</si>
  <si>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</si>
  <si>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</si>
  <si>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</si>
  <si>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</si>
  <si>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</si>
  <si>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</si>
  <si>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</si>
  <si>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</si>
  <si>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</si>
  <si>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</si>
  <si>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</si>
  <si>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</si>
  <si>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</si>
  <si>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</si>
  <si>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</si>
  <si>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</si>
  <si>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</si>
  <si>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</si>
  <si>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</si>
  <si>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</si>
  <si>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</si>
  <si>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</si>
  <si>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</si>
  <si>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</si>
  <si>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</si>
  <si>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</si>
  <si>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</si>
  <si>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</si>
  <si>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</si>
  <si>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</si>
  <si>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</si>
  <si>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</si>
  <si>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</si>
  <si>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</si>
  <si>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</si>
  <si>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</si>
  <si>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</si>
  <si>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</si>
  <si>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</si>
  <si>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</si>
  <si>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</si>
  <si>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</si>
  <si>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</si>
  <si>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</si>
  <si>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</si>
  <si>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</si>
  <si>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</si>
  <si>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</si>
  <si>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</si>
  <si>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</si>
  <si>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</si>
  <si>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</si>
  <si>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</si>
  <si>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</si>
  <si>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</si>
  <si>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</si>
  <si>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</si>
  <si>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</si>
  <si>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</si>
  <si>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</si>
  <si>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</si>
  <si>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</si>
  <si>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</si>
  <si>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</si>
  <si>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</si>
  <si>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</si>
  <si>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</si>
  <si>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</si>
  <si>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</si>
  <si>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</si>
  <si>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</si>
  <si>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</si>
  <si>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</si>
  <si>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</si>
  <si>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</si>
  <si>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</si>
  <si>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</si>
  <si>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</si>
  <si>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</si>
  <si>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</si>
  <si>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</si>
  <si>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</si>
  <si>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</si>
  <si>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</si>
  <si>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</si>
  <si>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</si>
  <si>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</si>
  <si>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</si>
  <si>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</si>
  <si>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</si>
  <si>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</si>
  <si>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</si>
  <si>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</si>
  <si>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</si>
  <si>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</si>
  <si>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</si>
  <si>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</si>
  <si>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</si>
  <si>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</si>
  <si>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</si>
  <si>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</si>
  <si>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</si>
  <si>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</si>
  <si>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</si>
  <si>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</si>
  <si>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</si>
  <si>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</si>
  <si>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</si>
  <si>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</si>
  <si>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</si>
  <si>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</si>
  <si>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</si>
  <si>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</si>
  <si>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</si>
  <si>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</si>
  <si>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</si>
  <si>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</si>
  <si>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</si>
  <si>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</si>
  <si>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</si>
  <si>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</si>
  <si>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</si>
  <si>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</si>
  <si>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</si>
  <si>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</si>
  <si>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</si>
  <si>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</si>
  <si>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</si>
  <si>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</si>
  <si>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</si>
  <si>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</si>
  <si>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</si>
  <si>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</si>
  <si>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</si>
  <si>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</si>
  <si>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</si>
  <si>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</si>
  <si>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</si>
  <si>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</si>
  <si>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</si>
  <si>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</si>
  <si>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</si>
  <si>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</si>
  <si>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</si>
  <si>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</si>
  <si>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</si>
  <si>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</si>
  <si>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</si>
  <si>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</si>
  <si>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</si>
  <si>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</si>
  <si>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</si>
  <si>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</si>
  <si>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</si>
  <si>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</si>
  <si>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</si>
  <si>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</si>
  <si>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</si>
  <si>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</si>
  <si>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</si>
  <si>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</si>
  <si>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</si>
  <si>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</si>
  <si>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</si>
  <si>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</si>
  <si>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</si>
  <si>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</si>
  <si>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</si>
  <si>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</si>
  <si>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</si>
  <si>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</si>
  <si>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</si>
  <si>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</si>
  <si>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</si>
  <si>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</si>
  <si>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</si>
  <si>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</si>
  <si>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</si>
  <si>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</si>
  <si>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</si>
  <si>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</si>
  <si>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</si>
  <si>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</si>
  <si>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</si>
  <si>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</si>
  <si>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</si>
  <si>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</si>
  <si>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</si>
  <si>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</si>
  <si>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</si>
  <si>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</si>
  <si>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</si>
  <si>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</si>
  <si>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</si>
  <si>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</si>
  <si>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</si>
  <si>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</si>
  <si>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</si>
  <si>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</si>
  <si>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</si>
  <si>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</si>
  <si>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</si>
  <si>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</si>
  <si>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</si>
  <si>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</si>
  <si>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</si>
  <si>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</si>
  <si>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</si>
  <si>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</si>
  <si>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</si>
  <si>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</si>
  <si>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</si>
  <si>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</si>
  <si>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</si>
  <si>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</si>
  <si>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</si>
  <si>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</si>
  <si>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</si>
  <si>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</si>
  <si>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</si>
  <si>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</si>
  <si>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</si>
  <si>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</si>
  <si>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</si>
  <si>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</si>
  <si>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</si>
  <si>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</si>
  <si>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</si>
  <si>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</si>
  <si>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</si>
  <si>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</si>
  <si>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</si>
  <si>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</si>
  <si>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</si>
  <si>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</si>
  <si>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</si>
  <si>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</si>
  <si>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</si>
  <si>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</si>
  <si>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</si>
  <si>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</si>
  <si>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</si>
  <si>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</si>
  <si>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</si>
  <si>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</si>
  <si>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</si>
  <si>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</si>
  <si>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</si>
  <si>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</si>
  <si>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</si>
  <si>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</si>
  <si>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</si>
  <si>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</si>
  <si>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</si>
  <si>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</si>
  <si>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</si>
  <si>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</si>
  <si>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</si>
  <si>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</si>
  <si>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</si>
  <si>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</si>
  <si>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</si>
  <si>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</si>
  <si>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</si>
  <si>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</si>
  <si>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</si>
  <si>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</si>
  <si>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</si>
  <si>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</si>
  <si>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</si>
  <si>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</si>
  <si>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</si>
  <si>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</si>
  <si>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</si>
  <si>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</si>
  <si>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</si>
  <si>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</si>
  <si>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</si>
  <si>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</si>
  <si>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</si>
  <si>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</si>
  <si>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</si>
  <si>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</si>
  <si>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</si>
  <si>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</si>
  <si>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</si>
  <si>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</si>
  <si>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</si>
  <si>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</si>
  <si>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</si>
  <si>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</si>
  <si>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</si>
  <si>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</si>
  <si>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</si>
  <si>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</si>
  <si>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</si>
  <si>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</si>
  <si>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</si>
  <si>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</si>
  <si>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</si>
  <si>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</si>
  <si>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</si>
  <si>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</si>
  <si>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</si>
  <si>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</si>
  <si>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</si>
  <si>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</si>
  <si>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</si>
  <si>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</si>
  <si>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</si>
  <si>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</si>
  <si>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</si>
  <si>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</si>
  <si>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</si>
  <si>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</si>
  <si>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</si>
  <si>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</si>
  <si>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</si>
  <si>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</si>
  <si>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</si>
  <si>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</si>
  <si>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</si>
  <si>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</si>
  <si>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</si>
  <si>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</si>
  <si>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</si>
  <si>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</si>
  <si>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</si>
  <si>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</si>
  <si>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</si>
  <si>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</si>
  <si>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</si>
  <si>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</si>
  <si>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</si>
  <si>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</si>
  <si>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</si>
  <si>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</si>
  <si>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</si>
  <si>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</si>
  <si>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</si>
  <si>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</si>
  <si>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</si>
  <si>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</si>
  <si>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</si>
  <si>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</si>
  <si>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</si>
  <si>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</si>
  <si>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</si>
  <si>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</si>
  <si>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</si>
  <si>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</si>
  <si>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</si>
  <si>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</si>
  <si>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</si>
  <si>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</si>
  <si>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</si>
  <si>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</si>
  <si>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</si>
  <si>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</si>
  <si>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</si>
  <si>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</si>
  <si>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</si>
  <si>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</si>
  <si>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</si>
  <si>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</si>
  <si>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</si>
  <si>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</si>
  <si>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</si>
  <si>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</si>
  <si>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</si>
  <si>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</si>
  <si>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</si>
  <si>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</si>
  <si>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</si>
  <si>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</si>
  <si>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</si>
  <si>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</si>
  <si>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</si>
  <si>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</si>
  <si>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</si>
  <si>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</si>
  <si>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</si>
  <si>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</si>
  <si>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</si>
  <si>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</si>
  <si>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</si>
  <si>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</si>
  <si>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</si>
  <si>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</si>
  <si>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</si>
  <si>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</si>
  <si>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</si>
  <si>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</si>
  <si>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</si>
  <si>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</si>
  <si>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</si>
  <si>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</si>
  <si>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</si>
  <si>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</si>
  <si>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</si>
  <si>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</si>
  <si>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</si>
  <si>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</si>
  <si>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</si>
  <si>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</si>
  <si>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</si>
  <si>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</si>
  <si>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</si>
  <si>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</si>
  <si>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</si>
  <si>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</si>
  <si>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</si>
  <si>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</si>
  <si>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</si>
  <si>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</si>
  <si>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</si>
  <si>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</si>
  <si>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</si>
  <si>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</si>
  <si>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</si>
  <si>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</si>
  <si>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</si>
  <si>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</si>
  <si>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</si>
  <si>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</si>
  <si>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</si>
  <si>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</si>
  <si>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</si>
  <si>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</si>
  <si>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</si>
  <si>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</si>
  <si>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</si>
  <si>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</si>
  <si>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</si>
  <si>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</si>
  <si>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</si>
  <si>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</si>
  <si>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</si>
  <si>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</si>
  <si>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</si>
  <si>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</si>
  <si>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</si>
  <si>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</si>
  <si>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</si>
  <si>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</si>
  <si>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</si>
  <si>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</si>
  <si>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</si>
  <si>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</si>
  <si>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</si>
  <si>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</si>
  <si>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</si>
  <si>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</si>
  <si>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</si>
  <si>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</si>
  <si>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</si>
  <si>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</si>
  <si>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</si>
  <si>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</si>
  <si>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</si>
  <si>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</si>
  <si>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</si>
  <si>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</si>
  <si>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</si>
  <si>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</si>
  <si>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</si>
  <si>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</si>
  <si>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</si>
  <si>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</si>
  <si>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</si>
  <si>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</si>
  <si>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</si>
  <si>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</si>
  <si>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</si>
  <si>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</si>
  <si>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</si>
  <si>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</si>
  <si>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</si>
  <si>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</si>
  <si>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</si>
  <si>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</si>
  <si>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</si>
  <si>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</si>
  <si>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</si>
  <si>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</si>
  <si>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</si>
  <si>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</si>
  <si>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</si>
  <si>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</si>
  <si>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</si>
  <si>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</si>
  <si>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</si>
  <si>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</si>
  <si>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</si>
  <si>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</si>
  <si>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</si>
  <si>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</si>
  <si>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</si>
  <si>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</si>
  <si>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</si>
  <si>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</si>
  <si>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</si>
  <si>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</si>
  <si>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</si>
  <si>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</si>
  <si>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</si>
  <si>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</si>
  <si>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</si>
  <si>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</si>
  <si>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</si>
  <si>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</si>
  <si>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</si>
  <si>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</si>
  <si>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</si>
  <si>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</si>
  <si>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</si>
  <si>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</si>
  <si>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</si>
  <si>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</si>
  <si>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</si>
  <si>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</si>
  <si>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</si>
  <si>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</si>
  <si>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</si>
  <si>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</si>
  <si>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</si>
  <si>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</si>
  <si>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</si>
  <si>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</si>
  <si>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</si>
  <si>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</si>
  <si>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</si>
  <si>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</si>
  <si>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</si>
  <si>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</si>
  <si>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</si>
  <si>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</si>
  <si>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</si>
  <si>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</si>
  <si>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</si>
  <si>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</si>
  <si>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</si>
  <si>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</si>
  <si>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</si>
  <si>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</si>
  <si>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</si>
  <si>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</si>
  <si>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</si>
  <si>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</si>
  <si>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</si>
  <si>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</si>
  <si>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</si>
  <si>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</si>
  <si>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</si>
  <si>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</si>
  <si>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</si>
  <si>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</si>
  <si>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</si>
  <si>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</si>
  <si>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</si>
  <si>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</si>
  <si>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</si>
  <si>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</si>
  <si>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</si>
  <si>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</si>
  <si>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</si>
  <si>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</si>
  <si>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</si>
  <si>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</si>
  <si>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</si>
  <si>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</si>
  <si>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</si>
  <si>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</si>
  <si>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</si>
  <si>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</si>
  <si>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</si>
  <si>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</si>
  <si>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</si>
  <si>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</si>
  <si>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</si>
  <si>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</si>
  <si>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</si>
  <si>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</si>
  <si>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</si>
  <si>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</si>
  <si>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</si>
  <si>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</si>
  <si>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</si>
  <si>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</si>
  <si>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</si>
  <si>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</si>
  <si>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</si>
  <si>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</si>
  <si>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</si>
  <si>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</si>
  <si>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</si>
  <si>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</si>
  <si>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</si>
  <si>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</si>
  <si>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</si>
  <si>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</si>
  <si>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</si>
  <si>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</si>
  <si>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</si>
  <si>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</si>
  <si>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</si>
  <si>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</si>
  <si>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</si>
  <si>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</si>
  <si>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</si>
  <si>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</si>
  <si>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</si>
  <si>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</si>
  <si>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</si>
  <si>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</si>
  <si>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</si>
  <si>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</si>
  <si>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</si>
  <si>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</si>
  <si>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</si>
  <si>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</si>
  <si>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</si>
  <si>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</si>
  <si>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</si>
  <si>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</si>
  <si>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</si>
  <si>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</si>
  <si>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</si>
  <si>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</si>
  <si>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</si>
  <si>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</si>
  <si>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</si>
  <si>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</si>
  <si>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</si>
  <si>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</si>
  <si>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</si>
  <si>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</si>
  <si>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</si>
  <si>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</si>
  <si>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</si>
  <si>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</si>
  <si>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</si>
  <si>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</si>
  <si>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</si>
  <si>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</si>
  <si>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</si>
  <si>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</si>
  <si>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</si>
  <si>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</si>
  <si>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</si>
  <si>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</si>
  <si>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</si>
  <si>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</si>
  <si>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</si>
  <si>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</si>
  <si>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</si>
  <si>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</si>
  <si>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</si>
  <si>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</si>
  <si>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</si>
  <si>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</si>
  <si>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</si>
  <si>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</si>
  <si>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</si>
  <si>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</si>
  <si>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</si>
  <si>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</si>
  <si>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</si>
  <si>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</si>
  <si>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</si>
  <si>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</si>
  <si>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</si>
  <si>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</si>
  <si>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</si>
  <si>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</si>
  <si>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</si>
  <si>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</si>
  <si>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</si>
  <si>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</si>
  <si>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</si>
  <si>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</si>
  <si>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</si>
  <si>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</si>
  <si>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</si>
  <si>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</si>
  <si>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</si>
  <si>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</si>
  <si>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</si>
  <si>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</si>
  <si>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</si>
  <si>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</si>
  <si>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</si>
  <si>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</si>
  <si>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</si>
  <si>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</si>
  <si>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</si>
  <si>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</si>
  <si>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</si>
  <si>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</si>
  <si>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</si>
  <si>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</si>
  <si>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</si>
  <si>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</si>
  <si>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</si>
  <si>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</si>
  <si>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</si>
  <si>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</si>
  <si>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</si>
  <si>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</si>
  <si>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</si>
  <si>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</si>
  <si>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</si>
  <si>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</si>
  <si>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</si>
  <si>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</si>
  <si>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</si>
  <si>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</si>
  <si>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</si>
  <si>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</si>
  <si>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</si>
  <si>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</si>
  <si>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</si>
  <si>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</si>
  <si>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</si>
  <si>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</si>
  <si>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</si>
  <si>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</si>
  <si>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</si>
  <si>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</si>
  <si>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</si>
  <si>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</si>
  <si>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</si>
  <si>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</si>
  <si>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</si>
  <si>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</si>
  <si>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</si>
  <si>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</si>
  <si>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</si>
  <si>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</si>
  <si>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</si>
  <si>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</si>
  <si>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</si>
  <si>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</si>
  <si>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</si>
  <si>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</si>
  <si>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</si>
  <si>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</si>
  <si>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</si>
  <si>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</si>
  <si>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</si>
  <si>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</si>
  <si>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</si>
  <si>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</si>
  <si>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</si>
  <si>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</si>
  <si>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</si>
  <si>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</si>
  <si>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</si>
  <si>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</si>
  <si>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</si>
  <si>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</si>
  <si>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</si>
  <si>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</si>
  <si>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</si>
  <si>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</si>
  <si>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</si>
  <si>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</si>
  <si>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</si>
  <si>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</si>
  <si>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</si>
  <si>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</si>
  <si>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</si>
  <si>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</si>
  <si>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</si>
  <si>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</si>
  <si>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</si>
  <si>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</si>
  <si>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</si>
  <si>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</si>
  <si>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</si>
  <si>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</si>
  <si>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</si>
  <si>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</si>
  <si>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</si>
  <si>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</si>
  <si>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</si>
  <si>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</si>
  <si>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</si>
  <si>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</si>
  <si>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</si>
  <si>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</si>
  <si>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</si>
  <si>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</si>
  <si>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</si>
  <si>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</si>
  <si>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</si>
  <si>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</si>
  <si>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</si>
  <si>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</si>
  <si>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</si>
  <si>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</si>
  <si>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</si>
  <si>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</si>
  <si>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</si>
  <si>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</si>
  <si>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</si>
  <si>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</si>
  <si>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</si>
  <si>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</si>
  <si>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</si>
  <si>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</si>
  <si>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</si>
  <si>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</si>
  <si>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</si>
  <si>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</si>
  <si>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</si>
  <si>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</si>
  <si>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</si>
  <si>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</si>
  <si>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</si>
  <si>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</si>
  <si>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</si>
  <si>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</si>
  <si>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</si>
  <si>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</si>
  <si>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</si>
  <si>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</si>
  <si>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</si>
  <si>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</si>
  <si>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</si>
  <si>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</si>
  <si>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</si>
  <si>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</si>
  <si>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</si>
  <si>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</si>
  <si>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</si>
  <si>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</si>
  <si>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</si>
  <si>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</si>
  <si>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</si>
  <si>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</si>
  <si>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</si>
  <si>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</si>
  <si>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</si>
  <si>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</si>
  <si>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</si>
  <si>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</si>
  <si>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</si>
  <si>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</si>
  <si>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</si>
  <si>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</si>
  <si>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</si>
  <si>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</si>
  <si>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</si>
  <si>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</si>
  <si>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</si>
  <si>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</si>
  <si>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</si>
  <si>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</si>
  <si>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</si>
  <si>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</si>
  <si>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</si>
  <si>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</si>
  <si>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</si>
  <si>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</si>
  <si>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</si>
  <si>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</si>
  <si>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</si>
  <si>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</si>
  <si>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</si>
  <si>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</si>
  <si>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</si>
  <si>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</si>
  <si>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</si>
  <si>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</si>
  <si>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</si>
  <si>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</si>
  <si>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</si>
  <si>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</si>
  <si>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</si>
  <si>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</si>
  <si>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</si>
  <si>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</si>
  <si>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</si>
  <si>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</si>
  <si>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</si>
  <si>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</si>
  <si>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</si>
  <si>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</si>
  <si>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</si>
  <si>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</si>
  <si>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</si>
  <si>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</si>
  <si>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</si>
  <si>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</si>
  <si>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</si>
  <si>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</si>
  <si>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</si>
  <si>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</si>
  <si>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</si>
  <si>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</si>
  <si>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</si>
  <si>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</si>
  <si>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</si>
  <si>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</si>
  <si>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</si>
  <si>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</si>
  <si>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</si>
  <si>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</si>
  <si>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</si>
  <si>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</si>
  <si>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</si>
  <si>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</si>
  <si>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</si>
  <si>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</si>
  <si>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</si>
  <si>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</si>
  <si>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</si>
  <si>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</si>
  <si>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</si>
  <si>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</si>
  <si>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</si>
  <si>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</si>
  <si>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</si>
  <si>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</si>
  <si>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</si>
  <si>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</si>
  <si>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</si>
  <si>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</si>
  <si>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</si>
  <si>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</si>
  <si>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</si>
  <si>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</si>
  <si>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</si>
  <si>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</si>
  <si>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</si>
  <si>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</si>
  <si>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</si>
  <si>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</si>
  <si>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</si>
  <si>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</si>
  <si>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</si>
  <si>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</si>
  <si>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</si>
  <si>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</si>
  <si>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</si>
  <si>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</si>
  <si>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</si>
  <si>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</si>
  <si>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</si>
  <si>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</si>
  <si>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</si>
  <si>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</si>
  <si>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</si>
  <si>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</si>
  <si>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</si>
  <si>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</si>
  <si>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</si>
  <si>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</si>
  <si>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</si>
  <si>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</si>
  <si>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</si>
  <si>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</si>
  <si>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</si>
  <si>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</si>
  <si>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</si>
  <si>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</si>
  <si>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</si>
  <si>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</si>
  <si>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</si>
  <si>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</si>
  <si>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</si>
  <si>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</si>
  <si>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</si>
  <si>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</si>
  <si>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</si>
  <si>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</si>
  <si>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</si>
  <si>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</si>
  <si>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</si>
  <si>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</si>
  <si>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</si>
  <si>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</si>
  <si>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</si>
  <si>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</si>
  <si>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</si>
  <si>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</si>
  <si>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</si>
  <si>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</si>
  <si>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</si>
  <si>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</si>
  <si>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</si>
  <si>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</si>
  <si>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</si>
  <si>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</si>
  <si>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</si>
  <si>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</si>
  <si>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</si>
  <si>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</si>
  <si>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</si>
  <si>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</si>
  <si>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</si>
  <si>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</si>
  <si>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</si>
  <si>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</si>
  <si>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</si>
  <si>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</si>
  <si>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</si>
  <si>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</si>
  <si>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</si>
  <si>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</si>
  <si>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</si>
  <si>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</si>
  <si>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</si>
  <si>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</si>
  <si>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</si>
  <si>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</si>
  <si>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</si>
  <si>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</si>
  <si>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</si>
  <si>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</si>
  <si>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</si>
  <si>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</si>
  <si>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</si>
  <si>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</si>
  <si>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</si>
  <si>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</si>
  <si>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</si>
  <si>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</si>
  <si>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</si>
  <si>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</si>
  <si>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</si>
  <si>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</si>
  <si>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</si>
  <si>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</si>
  <si>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</si>
  <si>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</si>
  <si>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</si>
  <si>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</si>
  <si>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</si>
  <si>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</si>
  <si>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</si>
  <si>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</si>
  <si>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</si>
  <si>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</si>
  <si>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</si>
  <si>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</si>
  <si>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</si>
  <si>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</si>
  <si>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</si>
  <si>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</si>
  <si>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</si>
  <si>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</si>
  <si>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</si>
  <si>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</si>
  <si>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</si>
  <si>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</si>
  <si>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</si>
  <si>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</si>
  <si>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</si>
  <si>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</si>
  <si>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</si>
  <si>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</si>
  <si>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</si>
  <si>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</si>
  <si>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</si>
  <si>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</si>
  <si>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</si>
  <si>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</si>
  <si>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</si>
  <si>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</si>
  <si>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</si>
  <si>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</si>
  <si>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</si>
  <si>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</si>
  <si>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</si>
  <si>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</si>
  <si>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</si>
  <si>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</si>
  <si>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</si>
  <si>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</si>
  <si>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</si>
  <si>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</si>
  <si>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</si>
  <si>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</si>
  <si>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</si>
  <si>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</si>
  <si>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</si>
  <si>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</si>
  <si>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</si>
  <si>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</si>
  <si>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</si>
  <si>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</si>
  <si>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</si>
  <si>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</si>
  <si>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</si>
  <si>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</si>
  <si>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</si>
  <si>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</si>
  <si>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</si>
  <si>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</si>
  <si>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</si>
  <si>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</si>
  <si>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</si>
  <si>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</si>
  <si>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</si>
  <si>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</si>
  <si>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</si>
  <si>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</si>
  <si>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</si>
  <si>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</si>
  <si>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</si>
  <si>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</si>
  <si>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</si>
  <si>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</si>
  <si>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</si>
  <si>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</si>
  <si>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</si>
  <si>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</si>
  <si>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</si>
  <si>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</si>
  <si>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</si>
  <si>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</si>
  <si>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</si>
  <si>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</si>
  <si>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</si>
  <si>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</si>
  <si>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</si>
  <si>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</si>
  <si>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</si>
  <si>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</si>
  <si>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</si>
  <si>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</si>
  <si>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</si>
  <si>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</si>
  <si>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</si>
  <si>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</si>
  <si>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</si>
  <si>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</si>
  <si>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</si>
  <si>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</si>
  <si>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</si>
  <si>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</si>
  <si>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</si>
  <si>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</si>
  <si>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</si>
  <si>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</si>
  <si>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</si>
  <si>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</si>
  <si>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</si>
  <si>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</si>
  <si>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</si>
  <si>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</si>
  <si>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</si>
  <si>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</si>
  <si>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</si>
  <si>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</si>
  <si>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</si>
  <si>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</si>
  <si>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</si>
  <si>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</si>
  <si>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</si>
  <si>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</si>
  <si>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</si>
  <si>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</si>
  <si>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</si>
  <si>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</si>
  <si>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</si>
  <si>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</si>
  <si>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</si>
  <si>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</si>
  <si>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</si>
  <si>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</si>
  <si>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</si>
  <si>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</si>
  <si>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</si>
  <si>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</si>
  <si>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</si>
  <si>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</si>
  <si>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</si>
  <si>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</si>
  <si>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</si>
  <si>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</si>
  <si>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</si>
  <si>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</si>
  <si>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</si>
  <si>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</si>
  <si>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</si>
  <si>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</si>
  <si>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</si>
  <si>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</si>
  <si>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</si>
  <si>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</si>
  <si>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</si>
  <si>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</si>
  <si>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</si>
  <si>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</si>
  <si>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</si>
  <si>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</si>
  <si>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</si>
  <si>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</si>
  <si>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</si>
  <si>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</si>
  <si>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</si>
  <si>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</si>
  <si>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</si>
  <si>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</si>
  <si>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</si>
  <si>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</si>
  <si>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</si>
  <si>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</si>
  <si>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</si>
  <si>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</si>
  <si>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</si>
  <si>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</si>
  <si>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</si>
  <si>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</si>
  <si>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</si>
  <si>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</si>
  <si>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</si>
  <si>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</si>
  <si>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</si>
  <si>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</si>
  <si>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</si>
  <si>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</si>
  <si>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</si>
  <si>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</si>
  <si>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</si>
  <si>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</si>
  <si>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</si>
  <si>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</si>
  <si>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</si>
  <si>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</si>
  <si>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</si>
  <si>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</si>
  <si>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</si>
  <si>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</si>
  <si>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</si>
  <si>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</si>
  <si>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</si>
  <si>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</si>
  <si>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</si>
  <si>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</si>
  <si>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</si>
  <si>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</si>
  <si>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</si>
  <si>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</si>
  <si>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</si>
  <si>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</si>
  <si>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</si>
  <si>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</si>
  <si>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</si>
  <si>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</si>
  <si>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</si>
  <si>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</si>
  <si>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</si>
  <si>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</si>
  <si>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</si>
  <si>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</si>
  <si>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</si>
  <si>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</si>
  <si>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</si>
  <si>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</si>
  <si>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</si>
  <si>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</si>
  <si>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</si>
  <si>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</si>
  <si>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</si>
  <si>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</si>
  <si>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</si>
  <si>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</si>
  <si>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</si>
  <si>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</si>
  <si>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</si>
  <si>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</si>
  <si>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</si>
  <si>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</si>
  <si>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</si>
  <si>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</si>
  <si>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</si>
  <si>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</si>
  <si>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</si>
  <si>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</si>
  <si>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</si>
  <si>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</si>
  <si>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</si>
  <si>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</si>
  <si>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</si>
  <si>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</si>
  <si>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</si>
  <si>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</si>
  <si>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</si>
  <si>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</si>
  <si>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</si>
  <si>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</si>
  <si>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</si>
  <si>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</si>
  <si>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</si>
  <si>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</si>
  <si>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</si>
  <si>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</si>
  <si>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</si>
  <si>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</si>
  <si>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</si>
  <si>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</si>
  <si>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</si>
  <si>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</si>
  <si>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</si>
  <si>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</si>
  <si>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</si>
  <si>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</si>
  <si>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</si>
  <si>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</si>
  <si>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</si>
  <si>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</si>
  <si>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</si>
  <si>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</si>
  <si>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</si>
  <si>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</si>
  <si>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</si>
  <si>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</si>
  <si>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</si>
  <si>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</si>
  <si>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</si>
  <si>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</si>
  <si>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</si>
  <si>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</si>
  <si>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</si>
  <si>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</si>
  <si>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</si>
  <si>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</si>
  <si>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</si>
  <si>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</si>
  <si>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</si>
  <si>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</si>
  <si>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</si>
  <si>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</si>
  <si>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</si>
  <si>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</si>
  <si>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</si>
  <si>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</si>
  <si>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</si>
  <si>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</si>
  <si>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</si>
  <si>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</si>
  <si>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</si>
  <si>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</si>
  <si>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</si>
  <si>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</si>
  <si>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</si>
  <si>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</si>
  <si>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</si>
  <si>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</si>
  <si>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</si>
  <si>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</si>
  <si>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</si>
  <si>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</si>
  <si>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</si>
  <si>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</si>
  <si>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</si>
  <si>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</si>
  <si>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</si>
  <si>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</si>
  <si>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</si>
  <si>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</si>
  <si>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</si>
  <si>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</si>
  <si>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</si>
  <si>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</si>
  <si>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</si>
  <si>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</si>
  <si>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</si>
  <si>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</si>
  <si>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</si>
  <si>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</si>
  <si>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</si>
  <si>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</si>
  <si>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</si>
  <si>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</si>
  <si>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</si>
  <si>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</si>
  <si>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</si>
  <si>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</si>
  <si>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</si>
  <si>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</si>
  <si>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</si>
  <si>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</si>
  <si>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</si>
  <si>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</si>
  <si>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</si>
  <si>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</si>
  <si>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</si>
  <si>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</si>
  <si>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</si>
  <si>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</si>
  <si>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</si>
  <si>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</si>
  <si>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</si>
  <si>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</si>
  <si>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</si>
  <si>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</si>
  <si>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</si>
  <si>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</si>
  <si>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</si>
  <si>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</si>
  <si>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</si>
  <si>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</si>
  <si>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</si>
  <si>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</si>
  <si>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</si>
  <si>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</si>
  <si>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</si>
  <si>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</si>
  <si>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</si>
  <si>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</si>
  <si>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</si>
  <si>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</si>
  <si>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</si>
  <si>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</si>
  <si>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</si>
  <si>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</si>
  <si>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</si>
  <si>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</si>
  <si>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</si>
  <si>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</si>
  <si>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</si>
  <si>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</si>
  <si>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</si>
  <si>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</si>
  <si>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</si>
  <si>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</si>
  <si>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</si>
  <si>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</si>
  <si>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</si>
  <si>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</si>
  <si>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</si>
  <si>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</si>
  <si>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</si>
  <si>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</si>
  <si>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</si>
  <si>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</si>
  <si>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</si>
  <si>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</si>
  <si>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</si>
  <si>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</si>
  <si>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</si>
  <si>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</si>
  <si>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</si>
  <si>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</si>
  <si>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</si>
  <si>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</si>
  <si>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</si>
  <si>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</si>
  <si>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</si>
  <si>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</si>
  <si>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</si>
  <si>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</si>
  <si>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</si>
  <si>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</si>
  <si>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</si>
  <si>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</si>
  <si>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</si>
  <si>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</si>
  <si>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</si>
  <si>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</si>
  <si>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</si>
  <si>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</si>
  <si>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</si>
  <si>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</si>
  <si>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</si>
  <si>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</si>
  <si>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</si>
  <si>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</si>
  <si>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</si>
  <si>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</si>
  <si>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</si>
  <si>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</si>
  <si>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</si>
  <si>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</si>
  <si>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</si>
  <si>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</si>
  <si>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</si>
  <si>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</si>
  <si>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</si>
  <si>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</si>
  <si>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</si>
  <si>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</si>
  <si>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</si>
  <si>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</si>
  <si>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</si>
  <si>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</si>
  <si>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</si>
  <si>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</si>
  <si>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</si>
  <si>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</si>
  <si>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</si>
  <si>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</si>
  <si>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</si>
  <si>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</si>
  <si>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</si>
  <si>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</si>
  <si>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</si>
  <si>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</si>
  <si>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</si>
  <si>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</si>
  <si>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</si>
  <si>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</si>
  <si>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</si>
  <si>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</si>
  <si>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</si>
  <si>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</si>
  <si>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</si>
  <si>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</si>
  <si>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</si>
  <si>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</si>
  <si>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</si>
  <si>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</si>
  <si>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</si>
  <si>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</si>
  <si>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</si>
  <si>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</si>
  <si>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</si>
  <si>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</si>
  <si>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</si>
  <si>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</si>
  <si>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</si>
  <si>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</si>
  <si>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</si>
  <si>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</si>
  <si>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</si>
  <si>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</si>
  <si>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</si>
  <si>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</si>
  <si>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</si>
  <si>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</si>
  <si>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</si>
  <si>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</si>
  <si>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</si>
  <si>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</si>
  <si>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</si>
  <si>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</si>
  <si>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</si>
  <si>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</si>
  <si>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</si>
  <si>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</si>
  <si>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</si>
  <si>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</si>
  <si>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</si>
  <si>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</si>
  <si>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</si>
  <si>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</si>
  <si>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</si>
  <si>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</si>
  <si>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</si>
  <si>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</si>
  <si>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</si>
  <si>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</si>
  <si>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</si>
  <si>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</si>
  <si>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</si>
  <si>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</si>
  <si>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</si>
  <si>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</si>
  <si>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</si>
  <si>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</si>
  <si>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</si>
  <si>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</si>
  <si>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</si>
  <si>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</si>
  <si>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</si>
  <si>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</si>
  <si>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</si>
  <si>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</si>
  <si>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</si>
  <si>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</si>
  <si>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</si>
  <si>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</si>
  <si>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</si>
  <si>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</si>
  <si>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</si>
  <si>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</si>
  <si>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</si>
  <si>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</si>
  <si>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</si>
  <si>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</si>
  <si>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</si>
  <si>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</si>
  <si>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</si>
  <si>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</si>
  <si>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</si>
  <si>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</si>
  <si>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</si>
  <si>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</si>
  <si>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</si>
  <si>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</si>
  <si>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</si>
  <si>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</si>
  <si>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</si>
  <si>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</si>
  <si>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</si>
  <si>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</si>
  <si>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</si>
  <si>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</si>
  <si>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</si>
  <si>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</si>
  <si>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</si>
  <si>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</si>
  <si>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</si>
  <si>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</si>
  <si>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</si>
  <si>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</si>
  <si>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</si>
  <si>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</si>
  <si>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</si>
  <si>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</si>
  <si>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</si>
  <si>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</si>
  <si>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</si>
  <si>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</si>
  <si>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</si>
  <si>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</si>
  <si>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</si>
  <si>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</si>
  <si>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</si>
  <si>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</si>
  <si>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</si>
  <si>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</si>
  <si>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</si>
  <si>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</si>
  <si>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</si>
  <si>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</si>
  <si>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</si>
  <si>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</si>
  <si>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</si>
  <si>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</si>
  <si>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</si>
  <si>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</si>
  <si>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</si>
  <si>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</si>
  <si>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</si>
  <si>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</si>
  <si>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</si>
  <si>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</si>
  <si>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</si>
  <si>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</si>
  <si>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</si>
  <si>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</si>
  <si>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</si>
  <si>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</si>
  <si>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</si>
  <si>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</si>
  <si>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</si>
  <si>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</si>
  <si>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</si>
  <si>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</si>
  <si>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</si>
  <si>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</si>
  <si>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</si>
  <si>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</si>
  <si>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</si>
  <si>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</si>
  <si>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</si>
  <si>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</si>
  <si>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</si>
  <si>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</si>
  <si>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</si>
  <si>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</si>
  <si>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</si>
  <si>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</si>
  <si>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</si>
  <si>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</si>
  <si>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</si>
  <si>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</si>
  <si>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</si>
  <si>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</si>
  <si>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</si>
  <si>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</si>
  <si>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</si>
  <si>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</si>
  <si>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</si>
  <si>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</si>
  <si>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</si>
  <si>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</si>
  <si>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</si>
  <si>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</si>
  <si>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</si>
  <si>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</si>
  <si>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</si>
  <si>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</si>
  <si>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</si>
  <si>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</si>
  <si>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</si>
  <si>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</si>
  <si>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</si>
  <si>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</si>
  <si>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</si>
  <si>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</si>
  <si>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</si>
  <si>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</si>
  <si>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</si>
  <si>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</si>
  <si>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</si>
  <si>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</si>
  <si>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</si>
  <si>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</si>
  <si>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</si>
  <si>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</si>
  <si>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</si>
  <si>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</si>
  <si>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</si>
  <si>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</si>
  <si>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</si>
  <si>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</si>
  <si>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</si>
  <si>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</si>
  <si>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</si>
  <si>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</si>
  <si>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</si>
  <si>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</si>
  <si>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</si>
  <si>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</si>
  <si>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</si>
  <si>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</si>
  <si>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</si>
  <si>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</si>
  <si>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</si>
  <si>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</si>
  <si>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</si>
  <si>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</si>
  <si>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</si>
  <si>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</si>
  <si>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</si>
  <si>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</si>
  <si>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</si>
  <si>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</si>
  <si>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</si>
  <si>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</si>
  <si>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</si>
  <si>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</si>
  <si>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</si>
  <si>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</si>
  <si>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</si>
  <si>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</si>
  <si>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</si>
  <si>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</si>
  <si>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</si>
  <si>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</si>
  <si>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</si>
  <si>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</si>
  <si>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</si>
  <si>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</si>
  <si>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</si>
  <si>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</si>
  <si>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</si>
  <si>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</si>
  <si>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</si>
  <si>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</si>
  <si>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</si>
  <si>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</si>
  <si>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</si>
  <si>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</si>
  <si>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</si>
  <si>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</si>
  <si>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</si>
  <si>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</si>
  <si>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</si>
  <si>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</si>
  <si>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</si>
  <si>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</si>
  <si>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</si>
  <si>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</si>
  <si>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</si>
  <si>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</si>
  <si>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</si>
  <si>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</si>
  <si>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</si>
  <si>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</si>
  <si>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</si>
  <si>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</si>
  <si>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</si>
  <si>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</si>
  <si>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</si>
  <si>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</si>
  <si>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</si>
  <si>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</si>
  <si>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</si>
  <si>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</si>
  <si>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</si>
  <si>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</si>
  <si>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</si>
  <si>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</si>
  <si>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</si>
  <si>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</si>
  <si>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</si>
  <si>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</si>
  <si>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</si>
  <si>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</si>
  <si>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</si>
  <si>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</si>
  <si>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</si>
  <si>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</si>
  <si>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</si>
  <si>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</si>
  <si>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</si>
  <si>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</si>
  <si>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</si>
  <si>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</si>
  <si>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</si>
  <si>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</si>
  <si>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</si>
  <si>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</si>
  <si>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</si>
  <si>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</si>
  <si>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</si>
  <si>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</si>
  <si>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</si>
  <si>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</si>
  <si>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</si>
  <si>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</si>
  <si>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</si>
  <si>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</si>
  <si>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</si>
  <si>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</si>
  <si>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</si>
  <si>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</si>
  <si>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</si>
  <si>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</si>
  <si>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</si>
  <si>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</si>
  <si>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</si>
  <si>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</si>
  <si>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</si>
  <si>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</si>
  <si>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</si>
  <si>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</si>
  <si>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</si>
  <si>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</si>
  <si>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</si>
  <si>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</si>
  <si>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</si>
  <si>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</si>
  <si>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</si>
  <si>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</si>
  <si>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</si>
  <si>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</si>
  <si>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</si>
  <si>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</si>
  <si>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</si>
  <si>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</si>
  <si>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</si>
  <si>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</si>
  <si>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</si>
  <si>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</si>
  <si>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</si>
  <si>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</si>
  <si>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</si>
  <si>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</si>
  <si>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</si>
  <si>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</si>
  <si>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</si>
  <si>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</si>
  <si>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</si>
  <si>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</si>
  <si>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</si>
  <si>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</si>
  <si>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</si>
  <si>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</si>
  <si>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</si>
  <si>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</si>
  <si>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</si>
  <si>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</si>
  <si>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</si>
  <si>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</si>
  <si>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</si>
  <si>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</si>
  <si>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</si>
  <si>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</si>
  <si>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</si>
  <si>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</si>
  <si>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</si>
  <si>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</si>
  <si>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</si>
  <si>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</si>
  <si>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</si>
  <si>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</si>
  <si>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</si>
  <si>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</si>
  <si>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</si>
  <si>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</si>
  <si>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</si>
  <si>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</si>
  <si>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</si>
  <si>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</si>
  <si>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</si>
  <si>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</si>
  <si>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</si>
  <si>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</si>
  <si>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</si>
  <si>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</si>
  <si>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</si>
  <si>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</si>
  <si>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</si>
  <si>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</si>
  <si>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</si>
  <si>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</si>
  <si>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</si>
  <si>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</si>
  <si>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</si>
  <si>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</si>
  <si>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</si>
  <si>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</si>
  <si>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</si>
  <si>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</si>
  <si>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</si>
  <si>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</si>
  <si>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</si>
  <si>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</si>
  <si>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</si>
  <si>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</si>
  <si>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</si>
  <si>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</si>
  <si>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</si>
  <si>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</si>
  <si>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</si>
  <si>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</si>
  <si>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</si>
  <si>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</si>
  <si>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</si>
  <si>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</si>
  <si>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</si>
  <si>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</si>
  <si>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</si>
  <si>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</si>
  <si>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</si>
  <si>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</si>
  <si>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</si>
  <si>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</si>
  <si>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</si>
  <si>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</si>
  <si>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</si>
  <si>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</si>
  <si>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</si>
  <si>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</si>
  <si>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</si>
  <si>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</si>
  <si>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</si>
  <si>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</si>
  <si>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</si>
  <si>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</si>
  <si>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</si>
  <si>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</si>
  <si>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</si>
  <si>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</si>
  <si>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</si>
  <si>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</si>
  <si>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</si>
  <si>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</si>
  <si>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</si>
  <si>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</si>
  <si>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</si>
  <si>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</si>
  <si>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</si>
  <si>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</si>
  <si>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</si>
  <si>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</si>
  <si>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</si>
  <si>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</si>
  <si>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</si>
  <si>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</si>
  <si>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</si>
  <si>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</si>
  <si>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</si>
  <si>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</si>
  <si>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</si>
  <si>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</si>
  <si>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</si>
  <si>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</si>
  <si>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</si>
  <si>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</si>
  <si>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</si>
  <si>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</si>
  <si>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</si>
  <si>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</si>
  <si>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</si>
  <si>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</si>
  <si>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</si>
  <si>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</si>
  <si>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</si>
  <si>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</si>
  <si>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</si>
  <si>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</si>
  <si>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</si>
  <si>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</si>
  <si>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</si>
  <si>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</si>
  <si>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</si>
  <si>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</si>
  <si>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</si>
  <si>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</si>
  <si>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</si>
  <si>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</si>
  <si>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</si>
  <si>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</si>
  <si>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</si>
  <si>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</si>
  <si>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</si>
  <si>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</si>
  <si>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</si>
  <si>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</si>
  <si>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</si>
  <si>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</si>
  <si>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</si>
  <si>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</si>
  <si>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</si>
  <si>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</si>
  <si>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</si>
  <si>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</si>
  <si>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</si>
  <si>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</si>
  <si>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</si>
  <si>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</si>
  <si>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</si>
  <si>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</si>
  <si>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</si>
  <si>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</si>
  <si>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</si>
  <si>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</si>
  <si>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</si>
  <si>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</si>
  <si>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</si>
  <si>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</si>
  <si>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</si>
  <si>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</si>
  <si>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</si>
  <si>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</si>
  <si>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</si>
  <si>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</si>
  <si>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</si>
  <si>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</si>
  <si>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</si>
  <si>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</si>
  <si>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</si>
  <si>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</si>
  <si>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</si>
  <si>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</si>
  <si>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</si>
  <si>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</si>
  <si>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</si>
  <si>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</si>
  <si>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</si>
  <si>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</si>
  <si>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</si>
  <si>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</si>
  <si>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</si>
  <si>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</si>
  <si>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</si>
  <si>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</si>
  <si>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</si>
  <si>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</si>
  <si>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</si>
  <si>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</si>
  <si>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</si>
  <si>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</si>
  <si>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</si>
  <si>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</si>
  <si>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</si>
  <si>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</si>
  <si>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</si>
  <si>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</si>
  <si>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</si>
  <si>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</si>
  <si>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</si>
  <si>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</si>
  <si>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</si>
  <si>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</si>
  <si>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</si>
  <si>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</si>
  <si>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</si>
  <si>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</si>
  <si>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</si>
  <si>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</si>
  <si>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</si>
  <si>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</si>
  <si>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</si>
  <si>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</si>
  <si>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</si>
  <si>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</si>
  <si>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</si>
  <si>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</si>
  <si>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</si>
  <si>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</si>
  <si>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</si>
  <si>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</si>
  <si>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</si>
  <si>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</si>
  <si>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</si>
  <si>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</si>
  <si>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</si>
  <si>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</si>
  <si>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</si>
  <si>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</si>
  <si>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</si>
  <si>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</si>
  <si>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</si>
  <si>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</si>
  <si>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</si>
  <si>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</si>
  <si>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</si>
  <si>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</si>
  <si>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</si>
  <si>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</si>
  <si>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</si>
  <si>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</si>
  <si>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</si>
  <si>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</si>
  <si>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</si>
  <si>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</si>
  <si>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</si>
  <si>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</si>
  <si>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</si>
  <si>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</si>
  <si>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</si>
  <si>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</si>
  <si>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</si>
  <si>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</si>
  <si>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</si>
  <si>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</si>
  <si>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</si>
  <si>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</si>
  <si>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</si>
  <si>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</si>
  <si>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</si>
  <si>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</si>
  <si>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</si>
  <si>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</si>
  <si>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</si>
  <si>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</si>
  <si>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</si>
  <si>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</si>
  <si>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</si>
  <si>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</si>
  <si>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</si>
  <si>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</si>
  <si>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</si>
  <si>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</si>
  <si>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</si>
  <si>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</si>
  <si>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</si>
  <si>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</si>
  <si>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</si>
  <si>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</si>
  <si>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</si>
  <si>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</si>
  <si>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</si>
  <si>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</si>
  <si>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</si>
  <si>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</si>
  <si>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</si>
  <si>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</si>
  <si>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</si>
  <si>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</si>
  <si>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</si>
  <si>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</si>
  <si>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</si>
  <si>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</si>
  <si>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</si>
  <si>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</si>
  <si>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</si>
  <si>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</si>
  <si>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</si>
  <si>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</si>
  <si>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</si>
  <si>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</si>
  <si>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</si>
  <si>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</si>
  <si>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</si>
  <si>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</si>
  <si>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</si>
  <si>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</si>
  <si>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</si>
  <si>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</si>
  <si>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</si>
  <si>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</si>
  <si>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</si>
  <si>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</si>
  <si>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</si>
  <si>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</si>
  <si>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</si>
  <si>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</si>
  <si>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</si>
  <si>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</si>
  <si>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</si>
  <si>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</si>
  <si>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</si>
  <si>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</si>
  <si>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</si>
  <si>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</si>
  <si>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</si>
  <si>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</si>
  <si>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</si>
  <si>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</si>
  <si>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</si>
  <si>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</si>
  <si>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</si>
  <si>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</si>
  <si>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</si>
  <si>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</si>
  <si>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</si>
  <si>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</si>
  <si>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</si>
  <si>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</si>
  <si>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</si>
  <si>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</si>
  <si>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</si>
  <si>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</si>
  <si>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</si>
  <si>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</si>
  <si>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</si>
  <si>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</si>
  <si>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</si>
  <si>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</si>
  <si>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</si>
  <si>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</si>
  <si>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</si>
  <si>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</si>
  <si>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</si>
  <si>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</si>
  <si>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</si>
  <si>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</si>
  <si>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</si>
  <si>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</si>
  <si>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</si>
  <si>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</si>
  <si>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</si>
  <si>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</si>
  <si>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PCM-20251101-00000353</t>
  </si>
  <si>
    <t>Restored by PG</t>
  </si>
  <si>
    <t>PCM-20251101-00000439</t>
  </si>
  <si>
    <t>PCM-20251101-00000551</t>
  </si>
  <si>
    <t xml:space="preserve">Team on the way 35  min </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</si>
  <si>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</si>
  <si>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</si>
  <si>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</si>
  <si>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</si>
  <si>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</si>
  <si>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</si>
  <si>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</si>
  <si>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</si>
  <si>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</si>
  <si>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</si>
  <si>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TT-20251101-00351 // NA</t>
  </si>
  <si>
    <t xml:space="preserve">ETA 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</si>
</sst>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165" fontId="26"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8" totalsRowShown="0" headerRowDxfId="157" dataDxfId="156" headerRowBorderDxfId="154" tableBorderDxfId="155" totalsRowBorderDxfId="153">
  <autoFilter ref="A1:CJ15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6" totalsRowShown="0" headerRowDxfId="15" dataDxfId="14" headerRowBorderDxfId="12" tableBorderDxfId="13">
  <autoFilter ref="A1:L2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299.51633530092658</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45962.464761226853</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45962.464761226853</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45962.464761226853</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45962.464761226853</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45962.464761226853</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45962.464761226853</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45962.464761226853</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45962.464761226853</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45962.464761226853</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45962.464761226853</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45962.464761226853</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45962.464761226853</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45962.464761226853</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45962.464761226853</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45962.464761226853</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45962.464761226853</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45962.464761226853</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45962.464761226853</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45962.464761226853</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45962.464761226853</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45962.464761226853</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45962.464761226853</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45962.464761226853</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45962.464761226853</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45962.464761226853</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45962.464761226853</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45962.464761226853</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45962.464761226853</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45962.464761226853</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45962.464761226853</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45962.464761226853</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45962.464761226853</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45962.464761226853</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45962.464761226853</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45962.464761226853</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45962.464761226853</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45962.464761226853</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45962.464761226853</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45962.464761226853</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45962.464761226853</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45962.464761226853</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45962.464761226853</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45962.464761226853</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45962.464761226853</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45962.464761226853</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45962.464761226853</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45962.464761226853</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45962.464761226853</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45962.464761226853</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45962.464761226853</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45962.464761226853</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45962.464761226853</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45962.464761226853</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45962.464761226853</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45962.464761226853</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45962.464761226853</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45962.464761226853</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45962.464761226853</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45962.464761226853</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45962.464761226853</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45962.464761226853</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45962.464761226853</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45962.464761226853</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45962.464761226853</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45962.464761226853</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45962.464761226853</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45962.464761226853</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45962.464761226853</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45962.464761226853</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45962.464761226853</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45962.464761226853</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45962.464761226853</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45962.464761226853</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45962.464761226853</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45962.464761226853</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45962.464761226853</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45962.464761226853</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45962.464761226853</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45962.464761226853</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45962.464761226853</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45962.464761226853</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45962.464761226853</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45962.464761226853</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45962.464761226853</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45962.464761226853</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45962.464761226853</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45962.464761226853</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45962.464761226853</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45962.464761226853</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45962.464761226853</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45962.464761226853</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45962.464761226853</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45962.464761226853</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45962.464761226853</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45962.464761226853</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45962.464761226853</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45962.464761226853</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45962.464761226853</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45962.464761226853</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45962.464761226853</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45962.464761226853</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45962.464761226853</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45962.464761226853</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45962.464761226853</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45962.464761226853</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45962.464761226853</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45962.464761226853</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45962.464761226853</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45962.464761226853</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45962.464761226853</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45962.464761226853</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45962.464761226853</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45962.464761226853</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45962.464761226853</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45962.464761226853</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45962.464761226853</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45962.464761226853</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45962.464761226853</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45962.464761226853</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45962.464761226853</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45962.464761226853</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099928B8-80DB-40DA-AF1E-D1D5A2F74EC1}"/>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8"/>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137.46492326389125</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3.7226778935219045</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39107</v>
      </c>
      <c r="B5" s="18" t="str">
        <f>IFERROR(VLOOKUP(D5,DB!A:K,11,0),"")</f>
        <v>R2</v>
      </c>
      <c r="C5" s="18">
        <v>1</v>
      </c>
      <c r="D5" s="18" t="s">
        <v>25879</v>
      </c>
      <c r="E5" s="113" t="s">
        <v>39021</v>
      </c>
      <c r="F5" s="114">
        <v>45962.302557870367</v>
      </c>
      <c r="G5" s="115">
        <f ca="1">IFERROR(NOW()-F5,"-")</f>
        <v>0.1622033564854064</v>
      </c>
      <c r="H5" s="114">
        <v>45962.297662037039</v>
      </c>
      <c r="I5" s="18" t="str">
        <f>IFERROR(VLOOKUP(D5,DB!A:F,6,0),"")</f>
        <v>SCECO</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39109</v>
      </c>
      <c r="B6" s="18" t="str">
        <f>IFERROR(VLOOKUP(D6,DB!A:K,11,0),"")</f>
        <v>R2</v>
      </c>
      <c r="C6" s="18">
        <v>2</v>
      </c>
      <c r="D6" s="18" t="s">
        <v>25037</v>
      </c>
      <c r="E6" s="113" t="s">
        <v>39100</v>
      </c>
      <c r="F6" s="114">
        <v>45962.352905092594</v>
      </c>
      <c r="G6" s="115">
        <f ca="1">IFERROR(NOW()-F6,"-")</f>
        <v>0.11185613425914198</v>
      </c>
      <c r="H6" s="114">
        <v>45962.340810185182</v>
      </c>
      <c r="I6" s="18" t="str">
        <f>IFERROR(VLOOKUP(D6,DB!A:F,6,0),"")</f>
        <v>SCECO</v>
      </c>
      <c r="J6" s="18" t="str">
        <f>IFERROR(VLOOKUP(D6,DB!A:G,7,0),"")</f>
        <v>Weak</v>
      </c>
      <c r="K6" s="19" t="s">
        <v>39108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45962.464761226853</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45962.464761226853</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45962.464761226853</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45962.464761226853</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45962.464761226853</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45962.464761226853</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45962.464761226853</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60"/>
      <c r="B14" s="161" t="str">
        <f>IFERROR(VLOOKUP(D14,DB!A:K,11,0),"")</f>
        <v/>
      </c>
      <c r="C14" s="161"/>
      <c r="D14" s="161"/>
      <c r="E14" s="162"/>
      <c r="F14" s="163"/>
      <c r="G14" s="164">
        <f ca="1">IFERROR(NOW()-F14,"-")</f>
        <v>45962.464761226853</v>
      </c>
      <c r="H14" s="163"/>
      <c r="I14" s="161" t="str">
        <f>IFERROR(VLOOKUP(D14,DB!A:F,6,0),"")</f>
        <v/>
      </c>
      <c r="J14" s="161" t="str">
        <f>IFERROR(VLOOKUP(D14,DB!A:G,7,0),"")</f>
        <v/>
      </c>
      <c r="K14" s="165"/>
      <c r="L14" s="161" t="str">
        <f>IFERROR(VLOOKUP(D14,DB!A:I,9,0),"")</f>
        <v/>
      </c>
      <c r="M14" s="161"/>
      <c r="N14" s="161"/>
      <c r="O14" s="161"/>
      <c r="P14" s="161"/>
      <c r="Q14" s="161"/>
      <c r="R14" s="161"/>
      <c r="S14" s="161"/>
      <c r="T14" s="161"/>
      <c r="U14" s="161"/>
      <c r="V14" s="161"/>
      <c r="W14" s="161"/>
      <c r="X14" s="161"/>
      <c r="Y14" s="161"/>
      <c r="Z14" s="161"/>
      <c r="AA14" s="161"/>
      <c r="AB14" s="161"/>
      <c r="AC14" s="161"/>
      <c r="AD14" s="161"/>
      <c r="AE14" s="161"/>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c r="BZ14" s="161"/>
      <c r="CA14" s="161"/>
      <c r="CB14" s="161"/>
      <c r="CC14" s="161"/>
      <c r="CD14" s="161"/>
      <c r="CE14" s="161"/>
      <c r="CF14" s="161"/>
      <c r="CG14" s="161"/>
      <c r="CH14" s="161"/>
      <c r="CI14" s="161"/>
      <c r="CJ14" s="166"/>
    </row>
    <row r="15" spans="1:88" ht="31.5" customHeight="1">
      <c r="A15" s="112"/>
      <c r="B15" s="18" t="str">
        <f>IFERROR(VLOOKUP(D15,DB!A:K,11,0),"")</f>
        <v/>
      </c>
      <c r="C15" s="18"/>
      <c r="D15" s="18"/>
      <c r="E15" s="113"/>
      <c r="F15" s="114"/>
      <c r="G15" s="115">
        <f ca="1">IFERROR(NOW()-F15,"-")</f>
        <v>45962.464761226853</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45962.464761226853</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45962.464761226853</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45962.464761226853</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45962.464761226853</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45962.464761226853</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45962.464761226853</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45962.464761226853</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45962.464761226853</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45962.464761226853</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45962.464761226853</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45962.464761226853</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45962.464761226853</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45962.464761226853</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45962.464761226853</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45962.464761226853</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45962.464761226853</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45962.464761226853</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45962.464761226853</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45962.464761226853</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45962.464761226853</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45962.464761226853</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45962.464761226853</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45962.464761226853</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45962.464761226853</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45962.464761226853</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45962.464761226853</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45962.464761226853</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45962.464761226853</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45962.464761226853</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45962.464761226853</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45962.464761226853</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45962.464761226853</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45962.464761226853</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45962.464761226853</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45962.464761226853</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45962.464761226853</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45962.464761226853</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45962.464761226853</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45962.464761226853</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45962.464761226853</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45962.464761226853</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45962.464761226853</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45962.464761226853</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45962.464761226853</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45962.464761226853</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45962.464761226853</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45962.464761226853</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45962.464761226853</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45962.464761226853</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45962.464761226853</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45962.464761226853</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45962.464761226853</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45962.464761226853</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45962.464761226853</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45962.464761226853</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45962.464761226853</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45962.464761226853</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45962.464761226853</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45962.464761226853</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45962.464761226853</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45962.464761226853</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45962.464761226853</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45962.464761226853</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45962.464761226853</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45962.464761226853</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45962.464761226853</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45962.464761226853</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45962.464761226853</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45962.464761226853</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45962.464761226853</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45962.464761226853</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45962.464761226853</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45962.464761226853</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45962.464761226853</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45962.464761226853</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45962.464761226853</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45962.464761226853</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45962.464761226853</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45962.464761226853</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45962.464761226853</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45962.464761226853</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45962.464761226853</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45962.464761226853</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45962.464761226853</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45962.464761226853</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45962.464761226853</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45962.464761226853</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45962.464761226853</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45962.464761226853</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45962.464761226853</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45962.464761226853</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45962.464761226853</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45962.464761226853</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45962.464761226853</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45962.464761226853</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45962.464761226853</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45962.464761226853</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45962.464761226853</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45962.464761226853</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45962.464761226853</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45962.464761226853</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45962.464761226853</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45962.464761226853</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45962.464761226853</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45962.464761226853</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45962.464761226853</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45962.464761226853</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45962.464761226853</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45962.464761226853</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45962.464761226853</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45962.464761226853</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45962.464761226853</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45962.464761226853</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45962.464761226853</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45962.464761226853</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45962.464761226853</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45962.464761226853</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45962.464761226853</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45962.464761226853</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45962.464761226853</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45962.464761226853</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45962.464761226853</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45962.464761226853</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45962.464761226853</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45962.464761226853</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45962.464761226853</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45962.464761226853</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45962.464761226853</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45962.464761226853</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45962.464761226853</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45962.464761226853</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45962.464761226853</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45962.464761226853</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45962.464761226853</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45962.464761226853</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45962.464761226853</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45962.464761226853</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45962.464761226853</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45962.464761226853</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12"/>
      <c r="B155" s="18" t="str">
        <f>IFERROR(VLOOKUP(D155,DB!A:K,11,0),"")</f>
        <v/>
      </c>
      <c r="C155" s="18"/>
      <c r="D155" s="18"/>
      <c r="E155" s="113"/>
      <c r="F155" s="114"/>
      <c r="G155" s="115">
        <f ca="1">IFERROR(NOW()-F155,"-")</f>
        <v>45962.464761226853</v>
      </c>
      <c r="H155" s="114"/>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0"/>
    </row>
    <row r="156" spans="1:88" ht="31.5" customHeight="1">
      <c r="A156" s="112"/>
      <c r="B156" s="18" t="str">
        <f>IFERROR(VLOOKUP(D156,DB!A:K,11,0),"")</f>
        <v/>
      </c>
      <c r="C156" s="18"/>
      <c r="D156" s="18"/>
      <c r="E156" s="113"/>
      <c r="F156" s="114"/>
      <c r="G156" s="115">
        <f ca="1">IFERROR(NOW()-F156,"-")</f>
        <v>45962.464761226853</v>
      </c>
      <c r="H156" s="114"/>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0"/>
    </row>
    <row r="157" spans="1:88" ht="31.5" customHeight="1">
      <c r="A157" s="112"/>
      <c r="B157" s="18" t="str">
        <f>IFERROR(VLOOKUP(D157,DB!A:K,11,0),"")</f>
        <v/>
      </c>
      <c r="C157" s="18"/>
      <c r="D157" s="18"/>
      <c r="E157" s="113"/>
      <c r="F157" s="114"/>
      <c r="G157" s="115">
        <f ca="1">IFERROR(NOW()-F157,"-")</f>
        <v>45962.464761226853</v>
      </c>
      <c r="H157" s="114"/>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0"/>
    </row>
    <row r="158" spans="1:88" ht="31.5" customHeight="1">
      <c r="A158" s="160"/>
      <c r="B158" s="161" t="str">
        <f>IFERROR(VLOOKUP(D158,DB!A:K,11,0),"")</f>
        <v/>
      </c>
      <c r="C158" s="161"/>
      <c r="D158" s="161"/>
      <c r="E158" s="162"/>
      <c r="F158" s="163"/>
      <c r="G158" s="164">
        <f ca="1">IFERROR(NOW()-F158,"-")</f>
        <v>45962.464761226853</v>
      </c>
      <c r="H158" s="163"/>
      <c r="I158" s="161" t="str">
        <f>IFERROR(VLOOKUP(D158,DB!A:F,6,0),"")</f>
        <v/>
      </c>
      <c r="J158" s="161" t="str">
        <f>IFERROR(VLOOKUP(D158,DB!A:G,7,0),"")</f>
        <v/>
      </c>
      <c r="K158" s="165"/>
      <c r="L158" s="161" t="str">
        <f>IFERROR(VLOOKUP(D158,DB!A:I,9,0),"")</f>
        <v/>
      </c>
      <c r="M158" s="161"/>
      <c r="N158" s="161"/>
      <c r="O158" s="161"/>
      <c r="P158" s="161"/>
      <c r="Q158" s="161"/>
      <c r="R158" s="161"/>
      <c r="S158" s="161"/>
      <c r="T158" s="161"/>
      <c r="U158" s="161"/>
      <c r="V158" s="161"/>
      <c r="W158" s="161"/>
      <c r="X158" s="161"/>
      <c r="Y158" s="161"/>
      <c r="Z158" s="161"/>
      <c r="AA158" s="161"/>
      <c r="AB158" s="161"/>
      <c r="AC158" s="161"/>
      <c r="AD158" s="161"/>
      <c r="AE158" s="161"/>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c r="BZ158" s="161"/>
      <c r="CA158" s="161"/>
      <c r="CB158" s="161"/>
      <c r="CC158" s="161"/>
      <c r="CD158" s="161"/>
      <c r="CE158" s="161"/>
      <c r="CF158" s="161"/>
      <c r="CG158" s="161"/>
      <c r="CH158" s="161"/>
      <c r="CI158" s="161"/>
      <c r="CJ158" s="166"/>
    </row>
  </sheetData>
  <dataValidations count="2">
    <dataValidation allowBlank="1" showInputMessage="1" showErrorMessage="1" sqref="E1" xr:uid="{4D935161-CDD3-4592-B877-3FB59C99E142}"/>
    <dataValidation type="list" allowBlank="1" showInputMessage="1" showErrorMessage="1" sqref="E3:E15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workbookViewId="0">
      <selection activeCell="D5" sqref="D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87" t="s">
        <v>39110</v>
      </c>
      <c r="B2" s="62" t="str">
        <f>IFERROR(VLOOKUP(D2,DB!A:K,11,0),"")</f>
        <v>R3</v>
      </c>
      <c r="C2" s="18">
        <v>1</v>
      </c>
      <c r="D2" s="62" t="s">
        <v>38877</v>
      </c>
      <c r="E2" s="18" t="s">
        <v>39021</v>
      </c>
      <c r="F2" s="170">
        <v>45962.405428240738</v>
      </c>
      <c r="G2" s="21">
        <f ca="1">IFERROR(NOW()-F2,"-")</f>
        <v>5.9332986114895903E-2</v>
      </c>
      <c r="H2" s="170">
        <v>45962.399282407408</v>
      </c>
      <c r="I2" s="19" t="str">
        <f>IFERROR(VLOOKUP(D2,DB!A:F,6,0),"")</f>
        <v>SCECO</v>
      </c>
      <c r="J2" s="18" t="str">
        <f>IFERROR(VLOOKUP(D2,DB!A:G,7,0),"")</f>
        <v>In progress</v>
      </c>
      <c r="K2" s="46" t="s">
        <v>39111</v>
      </c>
      <c r="L2" s="23" t="str">
        <f>IFERROR(VLOOKUP(D2,DB!A:I,9,0),"")</f>
        <v>Latis</v>
      </c>
    </row>
    <row r="3" spans="1:13" ht="15" customHeight="1">
      <c r="A3" s="19"/>
      <c r="B3" s="62" t="str">
        <f>IFERROR(VLOOKUP(D3,DB!A:K,11,0),"")</f>
        <v/>
      </c>
      <c r="C3" s="18"/>
      <c r="D3" s="62"/>
      <c r="E3" s="18"/>
      <c r="F3" s="20"/>
      <c r="G3" s="21">
        <f t="shared" ref="G3:G53" ca="1" si="0">IFERROR(NOW()-F3,"-")</f>
        <v>45962.464761226853</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45962.464761226853</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45962.464761226853</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45962.464761226853</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45962.464761226853</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45962.464761226853</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45962.464761226853</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45962.464761226853</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45962.464761226853</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45962.464761226853</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45962.464761226853</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45962.464761226853</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45962.464761226853</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45962.464761226853</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45962.464761226853</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45962.464761226853</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45962.464761226853</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45962.464761226853</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45962.464761226853</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45962.464761226853</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45962.464761226853</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45962.464761226853</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45962.464761226853</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45962.464761226853</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45962.464761226853</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45962.464761226853</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45962.464761226853</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45962.464761226853</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45962.464761226853</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45962.464761226853</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45962.464761226853</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45962.464761226853</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45962.464761226853</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45962.464761226853</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45962.464761226853</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45962.464761226853</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45962.464761226853</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45962.464761226853</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45962.464761226853</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45962.464761226853</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45962.464761226853</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45962.464761226853</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45962.464761226853</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45962.464761226853</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45962.464761226853</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45962.464761226853</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45962.464761226853</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45962.464761226853</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45962.464761226853</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45962.464761226853</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ca="1" si="0"/>
        <v>45962.464761226853</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ref="G54:G117" ca="1" si="1">IFERROR(NOW()-F54,"-")</f>
        <v>45962.464761226853</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45962.464761226853</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45962.464761226853</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45962.464761226853</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45962.464761226853</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45962.464761226853</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45962.464761226853</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45962.464761226853</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45962.464761226853</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45962.464761226853</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45962.464761226853</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45962.464761226853</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45962.464761226853</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45962.464761226853</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45962.464761226853</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45962.464761226853</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45962.464761226853</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45962.464761226853</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45962.464761226853</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45962.464761226853</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45962.464761226853</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45962.464761226853</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45962.464761226853</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45962.464761226853</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45962.464761226853</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45962.464761226853</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45962.464761226853</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45962.464761226853</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45962.464761226853</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45962.464761226853</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45962.464761226853</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45962.464761226853</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45962.464761226853</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45962.464761226853</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45962.464761226853</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45962.464761226853</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45962.464761226853</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45962.464761226853</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45962.464761226853</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45962.464761226853</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45962.464761226853</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45962.464761226853</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45962.464761226853</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45962.464761226853</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45962.464761226853</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45962.464761226853</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45962.464761226853</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45962.464761226853</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45962.464761226853</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45962.464761226853</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45962.464761226853</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45962.464761226853</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45962.464761226853</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45962.464761226853</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45962.464761226853</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45962.464761226853</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45962.464761226853</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45962.464761226853</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45962.464761226853</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45962.464761226853</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45962.464761226853</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45962.464761226853</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45962.464761226853</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ca="1" si="1"/>
        <v>45962.464761226853</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ref="G118:G181" ca="1" si="2">IFERROR(NOW()-F118,"-")</f>
        <v>45962.464761226853</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45962.464761226853</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45962.464761226853</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45962.464761226853</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45962.464761226853</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45962.464761226853</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45962.464761226853</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45962.464761226853</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45962.464761226853</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45962.464761226853</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45962.464761226853</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45962.464761226853</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45962.464761226853</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45962.464761226853</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45962.464761226853</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45962.464761226853</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45962.464761226853</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45962.464761226853</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45962.464761226853</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45962.464761226853</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45962.464761226853</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45962.464761226853</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45962.464761226853</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45962.464761226853</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45962.464761226853</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45962.464761226853</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45962.464761226853</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45962.464761226853</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45962.464761226853</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45962.464761226853</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45962.464761226853</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45962.464761226853</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45962.464761226853</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45962.464761226853</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45962.464761226853</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45962.464761226853</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45962.464761226853</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45962.464761226853</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45962.464761226853</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45962.464761226853</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45962.464761226853</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45962.464761226853</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45962.464761226853</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45962.464761226853</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45962.464761226853</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45962.464761226853</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45962.464761226853</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45962.464761226853</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45962.464761226853</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45962.464761226853</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45962.464761226853</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45962.464761226853</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45962.464761226853</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45962.464761226853</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45962.464761226853</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45962.464761226853</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45962.464761226853</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45962.464761226853</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45962.464761226853</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45962.464761226853</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45962.464761226853</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45962.464761226853</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45962.464761226853</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ca="1" si="2"/>
        <v>45962.464761226853</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ref="G182:G245" ca="1" si="3">IFERROR(NOW()-F182,"-")</f>
        <v>45962.464761226853</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45962.464761226853</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45962.464761226853</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45962.464761226853</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45962.464761226853</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45962.464761226853</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45962.464761226853</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45962.464761226853</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45962.464761226853</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45962.464761226853</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45962.464761226853</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45962.464761226853</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45962.464761226853</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45962.464761226853</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45962.464761226853</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45962.464761226853</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45962.464761226853</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45962.464761226853</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45962.464761226853</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45962.464761226853</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45962.464761226853</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45962.464761226853</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45962.464761226853</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45962.464761226853</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45962.464761226853</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45962.464761226853</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45962.464761226853</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45962.464761226853</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45962.464761226853</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45962.464761226853</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45962.464761226853</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45962.464761226853</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45962.464761226853</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45962.464761226853</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45962.464761226853</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45962.464761226853</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45962.464761226853</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45962.464761226853</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45962.464761226853</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45962.464761226853</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45962.464761226853</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45962.464761226853</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45962.464761226853</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45962.464761226853</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45962.464761226853</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45962.464761226853</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45962.464761226853</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45962.464761226853</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45962.464761226853</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45962.464761226853</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45962.464761226853</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45962.464761226853</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45962.464761226853</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45962.464761226853</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45962.464761226853</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45962.464761226853</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45962.464761226853</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45962.464761226853</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45962.464761226853</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45962.464761226853</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45962.464761226853</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45962.464761226853</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45962.464761226853</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ca="1" si="3"/>
        <v>45962.464761226853</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ref="G246:G309" ca="1" si="4">IFERROR(NOW()-F246,"-")</f>
        <v>45962.464761226853</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45962.464761226853</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45962.464761226853</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45962.464761226853</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45962.464761226853</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45962.464761226853</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45962.464761226853</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45962.464761226853</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45962.464761226853</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45962.464761226853</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45962.464761226853</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45962.464761226853</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45962.464761226853</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45962.464761226853</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45962.464761226853</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45962.464761226853</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45962.464761226853</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45962.464761226853</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45962.464761226853</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45962.464761226853</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45962.464761226853</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45962.464761226853</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45962.464761226853</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45962.464761226853</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45962.464761226853</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45962.464761226853</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45962.464761226853</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45962.464761226853</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45962.464761226853</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45962.464761226853</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45962.464761226853</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45962.464761226853</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45962.464761226853</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45962.464761226853</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45962.464761226853</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45962.464761226853</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45962.464761226853</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45962.464761226853</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45962.464761226853</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45962.464761226853</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45962.464761226853</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45962.464761226853</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45962.464761226853</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45962.464761226853</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45962.464761226853</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45962.464761226853</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45962.464761226853</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45962.464761226853</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45962.464761226853</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45962.464761226853</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45962.464761226853</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45962.464761226853</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45962.464761226853</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45962.464761226853</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45962.464761226853</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45962.464761226853</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45962.464761226853</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45962.464761226853</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45962.464761226853</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45962.464761226853</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45962.464761226853</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45962.464761226853</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45962.464761226853</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ca="1" si="4"/>
        <v>45962.464761226853</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ref="G310:G373" ca="1" si="5">IFERROR(NOW()-F310,"-")</f>
        <v>45962.464761226853</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45962.464761226853</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45962.464761226853</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45962.464761226853</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45962.464761226853</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45962.464761226853</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45962.464761226853</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45962.464761226853</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45962.464761226853</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45962.464761226853</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45962.464761226853</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45962.464761226853</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45962.464761226853</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45962.464761226853</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45962.464761226853</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45962.464761226853</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45962.464761226853</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45962.464761226853</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45962.464761226853</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45962.464761226853</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45962.464761226853</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45962.464761226853</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45962.464761226853</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45962.464761226853</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45962.464761226853</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45962.464761226853</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45962.464761226853</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45962.464761226853</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45962.464761226853</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45962.464761226853</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45962.464761226853</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45962.464761226853</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45962.464761226853</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45962.464761226853</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45962.464761226853</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45962.464761226853</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45962.464761226853</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45962.464761226853</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45962.464761226853</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45962.464761226853</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45962.464761226853</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45962.464761226853</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45962.464761226853</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45962.464761226853</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45962.464761226853</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45962.464761226853</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45962.464761226853</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45962.464761226853</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45962.464761226853</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45962.464761226853</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45962.464761226853</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45962.464761226853</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45962.464761226853</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45962.464761226853</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45962.464761226853</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45962.464761226853</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45962.464761226853</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45962.464761226853</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45962.464761226853</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45962.464761226853</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45962.464761226853</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45962.464761226853</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45962.464761226853</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ca="1" si="5"/>
        <v>45962.464761226853</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ref="G374:G437" ca="1" si="6">IFERROR(NOW()-F374,"-")</f>
        <v>45962.464761226853</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45962.464761226853</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45962.464761226853</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45962.464761226853</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45962.464761226853</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45962.464761226853</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45962.464761226853</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45962.464761226853</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45962.464761226853</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45962.464761226853</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45962.464761226853</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45962.464761226853</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45962.464761226853</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45962.464761226853</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45962.464761226853</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45962.464761226853</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45962.464761226853</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45962.464761226853</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45962.464761226853</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45962.464761226853</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45962.464761226853</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45962.464761226853</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45962.464761226853</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45962.464761226853</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45962.464761226853</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45962.464761226853</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45962.464761226853</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45962.464761226853</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45962.464761226853</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45962.464761226853</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45962.464761226853</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45962.464761226853</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45962.464761226853</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45962.464761226853</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45962.464761226853</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45962.464761226853</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45962.464761226853</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45962.464761226853</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45962.464761226853</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45962.464761226853</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45962.464761226853</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45962.464761226853</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45962.464761226853</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45962.464761226853</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45962.464761226853</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45962.464761226853</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45962.464761226853</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45962.464761226853</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45962.464761226853</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45962.464761226853</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45962.464761226853</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45962.464761226853</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45962.464761226853</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45962.464761226853</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45962.464761226853</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45962.464761226853</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45962.464761226853</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45962.464761226853</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45962.464761226853</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45962.464761226853</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45962.464761226853</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45962.464761226853</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45962.464761226853</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ca="1" si="6"/>
        <v>45962.464761226853</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ref="G438:G501" ca="1" si="7">IFERROR(NOW()-F438,"-")</f>
        <v>45962.464761226853</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45962.464761226853</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45962.464761226853</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45962.464761226853</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45962.464761226853</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45962.464761226853</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45962.464761226853</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45962.464761226853</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45962.464761226853</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45962.464761226853</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45962.464761226853</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45962.464761226853</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45962.464761226853</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45962.464761226853</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45962.464761226853</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45962.464761226853</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45962.464761226853</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45962.464761226853</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45962.464761226853</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45962.464761226853</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45962.464761226853</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45962.464761226853</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45962.464761226853</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45962.464761226853</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45962.464761226853</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45962.464761226853</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45962.464761226853</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45962.464761226853</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45962.464761226853</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45962.464761226853</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45962.464761226853</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45962.464761226853</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45962.464761226853</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45962.464761226853</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45962.464761226853</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45962.464761226853</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45962.464761226853</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45962.464761226853</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45962.464761226853</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45962.464761226853</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45962.464761226853</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45962.464761226853</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45962.464761226853</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45962.464761226853</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45962.464761226853</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45962.464761226853</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45962.464761226853</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45962.464761226853</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45962.464761226853</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45962.464761226853</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45962.464761226853</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45962.464761226853</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45962.464761226853</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45962.464761226853</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45962.464761226853</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45962.464761226853</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45962.464761226853</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45962.464761226853</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45962.464761226853</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45962.464761226853</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45962.464761226853</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45962.464761226853</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45962.464761226853</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ca="1" si="7"/>
        <v>45962.464761226853</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ref="G502:G565" ca="1" si="8">IFERROR(NOW()-F502,"-")</f>
        <v>45962.464761226853</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45962.464761226853</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45962.464761226853</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45962.464761226853</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45962.464761226853</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45962.464761226853</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45962.464761226853</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45962.464761226853</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45962.464761226853</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45962.464761226853</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45962.464761226853</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45962.464761226853</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45962.464761226853</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45962.464761226853</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45962.464761226853</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45962.464761226853</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45962.464761226853</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45962.464761226853</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45962.464761226853</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45962.464761226853</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45962.464761226853</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45962.464761226853</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45962.464761226853</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45962.464761226853</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45962.464761226853</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45962.464761226853</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45962.464761226853</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45962.464761226853</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45962.464761226853</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45962.464761226853</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45962.464761226853</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45962.464761226853</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45962.464761226853</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45962.464761226853</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45962.464761226853</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45962.464761226853</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45962.464761226853</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45962.464761226853</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45962.464761226853</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45962.464761226853</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45962.464761226853</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45962.464761226853</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45962.464761226853</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45962.464761226853</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45962.464761226853</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45962.464761226853</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45962.464761226853</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45962.464761226853</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45962.464761226853</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45962.464761226853</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45962.464761226853</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45962.464761226853</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45962.464761226853</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45962.464761226853</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45962.464761226853</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45962.464761226853</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45962.464761226853</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45962.464761226853</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45962.464761226853</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45962.464761226853</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45962.464761226853</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45962.464761226853</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45962.464761226853</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ca="1" si="8"/>
        <v>45962.464761226853</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ref="G566:G629" ca="1" si="9">IFERROR(NOW()-F566,"-")</f>
        <v>45962.464761226853</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45962.464761226853</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45962.464761226853</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45962.464761226853</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45962.464761226853</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45962.464761226853</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45962.464761226853</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45962.464761226853</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45962.464761226853</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45962.464761226853</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45962.464761226853</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45962.464761226853</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45962.464761226853</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45962.464761226853</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45962.464761226853</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45962.464761226853</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45962.464761226853</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45962.464761226853</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45962.464761226853</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45962.464761226853</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45962.464761226853</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45962.464761226853</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45962.464761226853</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45962.464761226853</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45962.464761226853</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45962.464761226853</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45962.464761226853</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45962.464761226853</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45962.464761226853</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45962.464761226853</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45962.464761226853</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45962.464761226853</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45962.464761226853</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45962.464761226853</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45962.464761226853</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45962.464761226853</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45962.464761226853</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45962.464761226853</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45962.464761226853</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45962.464761226853</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45962.464761226853</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45962.464761226853</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45962.464761226853</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45962.464761226853</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45962.464761226853</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45962.464761226853</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45962.464761226853</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45962.464761226853</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45962.464761226853</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45962.464761226853</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45962.464761226853</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45962.464761226853</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45962.464761226853</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45962.464761226853</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45962.464761226853</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45962.464761226853</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45962.464761226853</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45962.464761226853</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45962.464761226853</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45962.464761226853</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45962.464761226853</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45962.464761226853</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45962.464761226853</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ca="1" si="9"/>
        <v>45962.464761226853</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ref="G630:G693" ca="1" si="10">IFERROR(NOW()-F630,"-")</f>
        <v>45962.464761226853</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45962.464761226853</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45962.464761226853</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45962.464761226853</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45962.464761226853</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45962.464761226853</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45962.464761226853</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45962.464761226853</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45962.464761226853</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45962.464761226853</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45962.464761226853</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45962.464761226853</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45962.464761226853</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45962.464761226853</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45962.464761226853</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45962.464761226853</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45962.464761226853</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45962.464761226853</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45962.464761226853</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45962.464761226853</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45962.464761226853</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45962.464761226853</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45962.464761226853</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45962.464761226853</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45962.464761226853</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45962.464761226853</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45962.464761226853</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45962.464761226853</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45962.464761226853</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45962.464761226853</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45962.464761226853</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45962.464761226853</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45962.464761226853</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45962.464761226853</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45962.464761226853</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45962.464761226853</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45962.464761226853</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45962.464761226853</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45962.464761226853</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45962.464761226853</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45962.464761226853</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45962.464761226853</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45962.464761226853</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45962.464761226853</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45962.464761226853</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45962.464761226853</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45962.464761226853</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45962.464761226853</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45962.464761226853</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45962.464761226853</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45962.464761226853</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45962.464761226853</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45962.464761226853</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45962.464761226853</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45962.464761226853</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45962.464761226853</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45962.464761226853</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45962.464761226853</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45962.464761226853</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45962.464761226853</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45962.464761226853</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45962.464761226853</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45962.464761226853</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ca="1" si="10"/>
        <v>45962.464761226853</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ref="G694:G757" ca="1" si="11">IFERROR(NOW()-F694,"-")</f>
        <v>45962.464761226853</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45962.464761226853</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45962.464761226853</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45962.464761226853</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45962.464761226853</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45962.464761226853</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45962.464761226853</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45962.464761226853</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45962.464761226853</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45962.464761226853</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45962.464761226853</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45962.464761226853</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45962.464761226853</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45962.464761226853</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45962.464761226853</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45962.464761226853</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45962.464761226853</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45962.464761226853</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45962.464761226853</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45962.464761226853</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45962.464761226853</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45962.464761226853</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45962.464761226853</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45962.464761226853</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45962.464761226853</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45962.464761226853</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45962.464761226853</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45962.464761226853</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45962.464761226853</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45962.464761226853</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45962.464761226853</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45962.464761226853</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45962.464761226853</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45962.464761226853</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45962.464761226853</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45962.464761226853</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45962.464761226853</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45962.464761226853</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45962.464761226853</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45962.464761226853</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45962.464761226853</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45962.464761226853</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45962.464761226853</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45962.464761226853</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45962.464761226853</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45962.464761226853</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45962.464761226853</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45962.464761226853</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45962.464761226853</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45962.464761226853</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45962.464761226853</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45962.464761226853</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45962.464761226853</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45962.464761226853</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45962.464761226853</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45962.464761226853</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45962.464761226853</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45962.464761226853</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45962.464761226853</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45962.464761226853</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45962.464761226853</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45962.464761226853</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45962.464761226853</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ca="1" si="11"/>
        <v>45962.464761226853</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ref="G758:G821" ca="1" si="12">IFERROR(NOW()-F758,"-")</f>
        <v>45962.464761226853</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45962.464761226853</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45962.464761226853</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45962.464761226853</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45962.464761226853</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45962.464761226853</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45962.464761226853</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45962.464761226853</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45962.464761226853</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45962.464761226853</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45962.464761226853</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45962.464761226853</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45962.464761226853</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45962.464761226853</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45962.464761226853</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45962.464761226853</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45962.464761226853</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45962.464761226853</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45962.464761226853</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45962.464761226853</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45962.464761226853</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45962.464761226853</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45962.464761226853</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45962.464761226853</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45962.464761226853</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45962.464761226853</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45962.464761226853</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45962.464761226853</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45962.464761226853</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45962.464761226853</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45962.464761226853</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45962.464761226853</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45962.464761226853</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45962.464761226853</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45962.464761226853</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45962.464761226853</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45962.464761226853</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45962.464761226853</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45962.464761226853</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45962.464761226853</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45962.464761226853</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45962.464761226853</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45962.464761226853</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45962.464761226853</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45962.464761226853</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45962.464761226853</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45962.464761226853</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45962.464761226853</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45962.464761226853</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45962.464761226853</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45962.464761226853</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45962.464761226853</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45962.464761226853</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45962.464761226853</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45962.464761226853</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45962.464761226853</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45962.464761226853</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45962.464761226853</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45962.464761226853</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45962.464761226853</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45962.464761226853</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45962.464761226853</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45962.464761226853</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ca="1" si="12"/>
        <v>45962.464761226853</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ref="G822:G885" ca="1" si="13">IFERROR(NOW()-F822,"-")</f>
        <v>45962.464761226853</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45962.464761226853</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45962.464761226853</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45962.464761226853</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45962.464761226853</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45962.464761226853</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45962.464761226853</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45962.464761226853</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45962.464761226853</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45962.464761226853</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45962.464761226853</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45962.464761226853</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45962.464761226853</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45962.464761226853</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45962.464761226853</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45962.464761226853</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45962.464761226853</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45962.464761226853</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45962.464761226853</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45962.464761226853</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45962.464761226853</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45962.464761226853</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45962.464761226853</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45962.464761226853</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45962.464761226853</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45962.464761226853</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45962.464761226853</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45962.464761226853</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45962.464761226853</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45962.464761226853</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45962.464761226853</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45962.464761226853</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45962.464761226853</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45962.464761226853</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45962.464761226853</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45962.464761226853</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45962.464761226853</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45962.464761226853</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45962.464761226853</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45962.464761226853</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45962.464761226853</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45962.464761226853</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45962.464761226853</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45962.464761226853</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45962.464761226853</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45962.464761226853</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45962.464761226853</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45962.464761226853</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45962.464761226853</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45962.464761226853</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45962.464761226853</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45962.464761226853</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45962.464761226853</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45962.464761226853</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45962.464761226853</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45962.464761226853</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45962.464761226853</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45962.464761226853</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45962.464761226853</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45962.464761226853</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45962.464761226853</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45962.464761226853</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45962.464761226853</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ca="1" si="13"/>
        <v>45962.464761226853</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ref="G886:G949" ca="1" si="14">IFERROR(NOW()-F886,"-")</f>
        <v>45962.464761226853</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45962.464761226853</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45962.464761226853</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45962.464761226853</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45962.464761226853</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45962.464761226853</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45962.464761226853</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45962.464761226853</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45962.464761226853</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45962.464761226853</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45962.464761226853</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45962.464761226853</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45962.464761226853</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45962.464761226853</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45962.464761226853</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45962.464761226853</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45962.464761226853</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45962.464761226853</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45962.464761226853</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45962.464761226853</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45962.464761226853</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45962.464761226853</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45962.464761226853</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45962.464761226853</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45962.464761226853</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45962.464761226853</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45962.464761226853</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45962.464761226853</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45962.464761226853</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45962.464761226853</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45962.464761226853</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45962.464761226853</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45962.464761226853</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45962.464761226853</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45962.464761226853</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45962.464761226853</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45962.464761226853</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45962.464761226853</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45962.464761226853</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45962.464761226853</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45962.464761226853</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45962.464761226853</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45962.464761226853</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45962.464761226853</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45962.464761226853</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45962.464761226853</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45962.464761226853</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45962.464761226853</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45962.464761226853</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45962.464761226853</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45962.464761226853</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45962.464761226853</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45962.464761226853</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45962.464761226853</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45962.464761226853</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45962.464761226853</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45962.464761226853</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45962.464761226853</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45962.464761226853</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45962.464761226853</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45962.464761226853</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45962.464761226853</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45962.464761226853</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ca="1" si="14"/>
        <v>45962.464761226853</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ref="G950:G1013" ca="1" si="15">IFERROR(NOW()-F950,"-")</f>
        <v>45962.464761226853</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45962.464761226853</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45962.464761226853</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45962.464761226853</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45962.464761226853</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45962.464761226853</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45962.464761226853</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45962.464761226853</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45962.464761226853</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45962.464761226853</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45962.464761226853</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45962.464761226853</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45962.464761226853</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45962.464761226853</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45962.464761226853</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45962.464761226853</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45962.464761226853</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45962.464761226853</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45962.464761226853</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45962.464761226853</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45962.464761226853</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45962.464761226853</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45962.464761226853</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45962.464761226853</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45962.464761226853</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45962.464761226853</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45962.464761226853</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45962.464761226853</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45962.464761226853</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45962.464761226853</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45962.464761226853</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45962.464761226853</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45962.464761226853</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45962.464761226853</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45962.464761226853</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45962.464761226853</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45962.464761226853</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45962.464761226853</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45962.464761226853</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45962.464761226853</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45962.464761226853</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45962.464761226853</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45962.464761226853</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45962.464761226853</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45962.464761226853</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45962.464761226853</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45962.464761226853</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45962.464761226853</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45962.464761226853</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45962.464761226853</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45962.464761226853</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45962.464761226853</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45962.464761226853</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45962.464761226853</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45962.464761226853</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45962.464761226853</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45962.464761226853</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45962.464761226853</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45962.464761226853</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45962.464761226853</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45962.464761226853</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45962.464761226853</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45962.464761226853</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ca="1" si="15"/>
        <v>45962.464761226853</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ref="G1014:G1077" ca="1" si="16">IFERROR(NOW()-F1014,"-")</f>
        <v>45962.464761226853</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45962.464761226853</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45962.464761226853</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45962.464761226853</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45962.464761226853</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45962.464761226853</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45962.464761226853</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45962.464761226853</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45962.464761226853</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45962.464761226853</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45962.464761226853</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45962.464761226853</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45962.464761226853</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45962.464761226853</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45962.464761226853</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45962.464761226853</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45962.464761226853</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45962.464761226853</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45962.464761226853</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45962.464761226853</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45962.464761226853</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45962.464761226853</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45962.464761226853</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45962.464761226853</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45962.464761226853</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45962.464761226853</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45962.464761226853</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45962.464761226853</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45962.464761226853</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45962.464761226853</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45962.464761226853</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45962.464761226853</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45962.464761226853</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45962.464761226853</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45962.464761226853</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45962.464761226853</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45962.464761226853</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45962.464761226853</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45962.464761226853</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45962.464761226853</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45962.464761226853</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45962.464761226853</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45962.464761226853</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45962.464761226853</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45962.464761226853</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45962.464761226853</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45962.464761226853</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45962.464761226853</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45962.464761226853</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45962.464761226853</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45962.464761226853</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45962.464761226853</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45962.464761226853</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45962.464761226853</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45962.464761226853</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45962.464761226853</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45962.464761226853</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45962.464761226853</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45962.464761226853</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45962.464761226853</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45962.464761226853</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45962.464761226853</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45962.464761226853</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ca="1" si="16"/>
        <v>45962.464761226853</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ref="G1078:G1092" ca="1" si="17">IFERROR(NOW()-F1078,"-")</f>
        <v>45962.464761226853</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45962.464761226853</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45962.464761226853</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45962.464761226853</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45962.464761226853</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45962.464761226853</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45962.464761226853</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45962.464761226853</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45962.464761226853</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45962.464761226853</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45962.464761226853</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45962.464761226853</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45962.464761226853</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45962.464761226853</v>
      </c>
      <c r="H1091" s="22"/>
      <c r="I1091" s="19" t="str">
        <f>IFERROR(VLOOKUP(D1091,DB!A:F,6,0),"")</f>
        <v/>
      </c>
      <c r="J1091" s="18" t="str">
        <f>IFERROR(VLOOKUP(D1091,DB!A:G,7,0),"")</f>
        <v/>
      </c>
      <c r="K1091" s="46"/>
      <c r="L1091" s="23" t="str">
        <f>IFERROR(VLOOKUP(D1091,DB!A:I,9,0),"")</f>
        <v/>
      </c>
    </row>
    <row r="1092" spans="1:12" ht="15" customHeight="1">
      <c r="A1092" s="19"/>
      <c r="B1092" s="62" t="str">
        <f>IFERROR(VLOOKUP(D1092,DB!A:K,11,0),"")</f>
        <v/>
      </c>
      <c r="C1092" s="18"/>
      <c r="D1092" s="18"/>
      <c r="E1092" s="18"/>
      <c r="F1092" s="20"/>
      <c r="G1092" s="21">
        <f t="shared" ca="1" si="17"/>
        <v>45962.464761226853</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tabSelected="1" workbookViewId="0">
      <selection activeCell="K13" sqref="K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39112</v>
      </c>
      <c r="B2" s="93" t="str">
        <f>IFERROR(VLOOKUP(D2,DB!A:K,11,0),"")</f>
        <v>R4</v>
      </c>
      <c r="C2" s="96">
        <v>1</v>
      </c>
      <c r="D2" s="93" t="s">
        <v>35092</v>
      </c>
      <c r="E2" s="97" t="s">
        <v>39021</v>
      </c>
      <c r="F2" s="98">
        <v>45703.480717592596</v>
      </c>
      <c r="G2" s="99">
        <f ca="1">IFERROR(NOW()-F2,"")</f>
        <v>258.98404363425652</v>
      </c>
      <c r="H2" s="98">
        <v>45703.474768518521</v>
      </c>
      <c r="I2" s="98" t="str">
        <f>IFERROR(VLOOKUP(D2,DB!A:F,6,0),"")</f>
        <v>SCECO</v>
      </c>
      <c r="J2" s="98" t="str">
        <f>IFERROR(VLOOKUP(D2,DB!A:G,7,0),"")</f>
        <v>Dead</v>
      </c>
      <c r="K2" s="100" t="s">
        <v>39113</v>
      </c>
      <c r="L2" s="93" t="str">
        <f>IFERROR(VLOOKUP(D2,DB!A:I,9,0),"")</f>
        <v>Latis</v>
      </c>
    </row>
    <row r="3" spans="1:16" ht="26.25" customHeight="1">
      <c r="A3" s="168" t="s">
        <v>39114</v>
      </c>
      <c r="B3" s="118" t="str">
        <f>IFERROR(VLOOKUP(D3,DB!A:K,11,0),"")</f>
        <v>R4</v>
      </c>
      <c r="C3" s="119">
        <v>1</v>
      </c>
      <c r="D3" s="93" t="s">
        <v>28974</v>
      </c>
      <c r="E3" s="97" t="s">
        <v>39021</v>
      </c>
      <c r="F3" s="122">
        <v>45960.96875</v>
      </c>
      <c r="G3" s="123">
        <f ca="1">IFERROR(NOW()-F3,"")</f>
        <v>1.4960112268527155</v>
      </c>
      <c r="H3" s="122">
        <v>45960.963101851848</v>
      </c>
      <c r="I3" s="118" t="str">
        <f>IFERROR(VLOOKUP(D3,DB!A:F,6,0),"")</f>
        <v>SCECO</v>
      </c>
      <c r="J3" s="118" t="str">
        <f>IFERROR(VLOOKUP(D3,DB!A:G,7,0),"")</f>
        <v>Weak</v>
      </c>
      <c r="K3" s="124" t="s">
        <v>39115</v>
      </c>
      <c r="L3" s="120" t="str">
        <f>IFERROR(VLOOKUP(D3,DB!A:I,9,0),"")</f>
        <v>Latis</v>
      </c>
    </row>
    <row r="4" spans="1:16" ht="15" customHeight="1">
      <c r="A4" s="118"/>
      <c r="B4" s="118" t="str">
        <f>IFERROR(VLOOKUP(D4,DB!A:K,11,0),"")</f>
        <v/>
      </c>
      <c r="C4" s="119"/>
      <c r="D4" s="120"/>
      <c r="E4" s="97"/>
      <c r="F4" s="122"/>
      <c r="G4" s="123">
        <f ca="1">IFERROR(NOW()-F4,"")</f>
        <v>45962.464761226853</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97"/>
      <c r="F5" s="122"/>
      <c r="G5" s="123">
        <f ca="1">IFERROR(NOW()-F5,"")</f>
        <v>45962.464761226853</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97"/>
      <c r="F6" s="122"/>
      <c r="G6" s="123">
        <f ca="1">IFERROR(NOW()-F6,"")</f>
        <v>45962.464761226853</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45962.464761226853</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45962.464761226853</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45962.464761226853</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45962.464761226853</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45962.464761226853</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45962.464761226853</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45962.464761226853</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45962.464761226853</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45962.464761226853</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45962.464761226853</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45962.464761226853</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45962.464761226853</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45962.464761226853</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45962.464761226853</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45962.464761226853</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45962.464761226853</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45962.464761226853</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45962.464761226853</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45962.464761226853</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45962.464761226853</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45962.464761226853</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45962.464761226853</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45962.464761226853</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45962.464761226853</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45962.464761226853</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45962.464761226853</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45962.464761226853</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45962.464761226853</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45962.464761226853</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45962.464761226853</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45962.464761226853</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45962.464761226853</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45962.464761226853</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45962.464761226853</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45962.464761226853</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45962.464761226853</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45962.464761226853</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45962.464761226853</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45962.464761226853</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45962.464761226853</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45962.464761226853</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45962.464761226853</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45962.464761226853</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45962.464761226853</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45962.464761226853</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45962.464761226853</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45962.464761226853</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45962.464761226853</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45962.464761226853</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45962.464761226853</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45962.464761226853</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45962.464761226853</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45962.464761226853</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45962.464761226853</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45962.464761226853</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45962.464761226853</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45962.464761226853</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45962.464761226853</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45962.464761226853</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45962.464761226853</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45962.464761226853</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45962.464761226853</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45962.464761226853</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45962.464761226853</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45962.464761226853</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45962.464761226853</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45962.464761226853</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45962.464761226853</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45962.464761226853</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45962.464761226853</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45962.464761226853</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45962.464761226853</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45962.464761226853</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45962.464761226853</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45962.464761226853</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45962.464761226853</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45962.464761226853</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45962.464761226853</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45962.464761226853</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45962.464761226853</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45962.464761226853</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45962.464761226853</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45962.464761226853</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45962.464761226853</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45962.464761226853</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45962.464761226853</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45962.464761226853</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45962.464761226853</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45962.464761226853</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45962.464761226853</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45962.464761226853</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45962.464761226853</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45962.464761226853</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45962.464761226853</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45962.464761226853</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45962.464761226853</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45962.464761226853</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45962.464761226853</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45962.464761226853</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45962.464761226853</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45962.464761226853</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45962.464761226853</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45962.464761226853</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45962.464761226853</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45962.464761226853</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45962.464761226853</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45962.464761226853</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45962.464761226853</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45962.464761226853</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45962.464761226853</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45962.464761226853</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70.632701041664404</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39100</v>
      </c>
      <c r="F3" s="38">
        <v>45926.188877314817</v>
      </c>
      <c r="G3" s="143">
        <f t="shared" ref="G3" ca="1" si="0">IFERROR(NOW()-F3,"")</f>
        <v>36.275883912036079</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39100</v>
      </c>
      <c r="F4" s="152">
        <v>45948.661111111112</v>
      </c>
      <c r="G4" s="153">
        <f ca="1">IFERROR(NOW()-F4,"")</f>
        <v>13.803650115740311</v>
      </c>
      <c r="H4" s="152">
        <v>45948.661111111112</v>
      </c>
      <c r="I4" s="151" t="str">
        <f>IFERROR(VLOOKUP(D4,DB!A:F,6,0),"")</f>
        <v>SCECO</v>
      </c>
      <c r="J4" s="151" t="str">
        <f>IFERROR(VLOOKUP(D4,DB!A:G,7,0),"")</f>
        <v>Dead</v>
      </c>
      <c r="K4" s="151" t="s">
        <v>39121</v>
      </c>
      <c r="L4" s="151" t="str">
        <f>IFERROR(VLOOKUP(D4,DB!A:I,9,0),"")</f>
        <v>Latis</v>
      </c>
    </row>
    <row r="5" spans="1:13" ht="15">
      <c r="A5" s="151"/>
      <c r="B5" s="151" t="str">
        <f>IFERROR(VLOOKUP(D5,DB!A:K,11,0),"")</f>
        <v/>
      </c>
      <c r="C5" s="151"/>
      <c r="D5" s="151"/>
      <c r="E5" s="151"/>
      <c r="F5" s="152"/>
      <c r="G5" s="153">
        <f ca="1">IFERROR(NOW()-F5,"")</f>
        <v>45962.464761226853</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45962.464761226853</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45962.464761226853</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45962.464761226853</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45962.464761226853</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45962.464761226853</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45962.464761226853</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45962.464761226853</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45962.464761226853</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45962.464761226853</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45962.464761226853</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45962.464761226853</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45962.464761226853</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45962.464761226853</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45962.464761226853</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45962.464761226853</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45962.464761226853</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45962.464761226853</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45962.464761226853</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45962.464761226853</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45962.464761226853</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45962.464761226853</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45962.464761226853</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45962.464761226853</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45962.464761226853</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45962.464761226853</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45962.464761226853</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45962.464761226853</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45962.464761226853</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45962.464761226853</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45962.464761226853</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45962.464761226853</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45962.464761226853</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45962.464761226853</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45962.464761226853</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45962.464761226853</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45962.464761226853</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45962.464761226853</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45962.464761226853</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45962.464761226853</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45962.464761226853</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45962.464761226853</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45962.464761226853</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45962.464761226853</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45962.464761226853</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45962.464761226853</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45962.464761226853</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45962.464761226853</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45962.464761226853</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45962.464761226853</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45962.464761226853</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45962.464761226853</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45962.464761226853</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45962.464761226853</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45962.464761226853</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45962.464761226853</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45962.464761226853</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45962.464761226853</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45962.464761226853</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45962.464761226853</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45962.464761226853</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45962.464761226853</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45962.464761226853</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45962.464761226853</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45962.464761226853</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45962.464761226853</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45962.464761226853</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45962.464761226853</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45962.464761226853</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45962.464761226853</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45962.464761226853</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45962.464761226853</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45962.464761226853</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45962.464761226853</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45962.464761226853</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45962.464761226853</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45962.464761226853</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45962.464761226853</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45962.464761226853</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45962.464761226853</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45962.464761226853</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45962.464761226853</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45962.464761226853</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45962.464761226853</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45962.464761226853</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45962.464761226853</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45962.464761226853</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45962.464761226853</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45962.464761226853</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45962.464761226853</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45962.464761226853</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45962.464761226853</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45962.464761226853</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45962.464761226853</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45962.464761226853</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45962.464761226853</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45962.464761226853</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45962.464761226853</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45962.464761226853</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45962.464761226853</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45962.464761226853</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45962.464761226853</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45962.464761226853</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45962.464761226853</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45962.464761226853</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45962.464761226853</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45962.464761226853</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45962.464761226853</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45962.464761226853</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45962.464761226853</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45962.464761226853</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45962.464761226853</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45962.464761226853</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45962.464761226853</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45962.464761226853</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45962.464761226853</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45962.464761226853</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45962.464761226853</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45962.464761226853</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45962.464761226853</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45962.464761226853</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45962.464761226853</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45962.464761226853</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45962.464761226853</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45962.464761226853</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45962.464761226853</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45962.464761226853</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45962.464761226853</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45962.464761226853</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45962.464761226853</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45962.464761226853</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45962.464761226853</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45962.464761226853</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45962.464761226853</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45962.464761226853</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45962.464761226853</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45962.464761226853</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45962.464761226853</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45962.464761226853</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45962.464761226853</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45962.464761226853</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45962.464761226853</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45962.464761226853</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45962.464761226853</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45962.464761226853</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45962.464761226853</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45962.464761226853</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45962.464761226853</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45962.464761226853</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45962.464761226853</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45962.464761226853</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45962.464761226853</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45962.464761226853</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45962.464761226853</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45962.464761226853</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45962.464761226853</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45962.464761226853</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45962.464761226853</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45962.464761226853</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45962.464761226853</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45962.464761226853</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45962.464761226853</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45962.464761226853</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45962.464761226853</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45962.464761226853</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45962.464761226853</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45962.464761226853</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45962.464761226853</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45962.464761226853</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45962.464761226853</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45962.464761226853</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45962.464761226853</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45962.464761226853</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45962.464761226853</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45962.464761226853</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45962.464761226853</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45962.464761226853</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45962.464761226853</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45962.464761226853</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45962.464761226853</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45962.464761226853</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45962.464761226853</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45962.464761226853</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45962.464761226853</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45962.464761226853</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45962.464761226853</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45962.464761226853</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45962.464761226853</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45962.464761226853</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45962.464761226853</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45962.464761226853</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45962.464761226853</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45962.464761226853</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45962.464761226853</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45962.464761226853</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45962.464761226853</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45962.464761226853</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45962.464761226853</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45962.464761226853</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45962.464761226853</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45962.464761226853</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45962.464761226853</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45962.464761226853</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45962.464761226853</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45962.464761226853</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45962.464761226853</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45962.464761226853</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45962.464761226853</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45962.464761226853</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45962.464761226853</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45962.464761226853</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45962.464761226853</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45962.464761226853</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45962.464761226853</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45962.464761226853</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45962.464761226853</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45962.464761226853</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45962.464761226853</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45962.464761226853</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45962.464761226853</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45962.464761226853</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45962.464761226853</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45962.464761226853</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45962.464761226853</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45962.464761226853</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45962.464761226853</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45962.464761226853</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45962.464761226853</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45962.464761226853</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45962.464761226853</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45962.464761226853</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45962.464761226853</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45962.464761226853</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45962.464761226853</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45962.464761226853</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45962.464761226853</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45962.464761226853</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45962.464761226853</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45962.464761226853</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45962.464761226853</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45962.464761226853</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45962.464761226853</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45962.464761226853</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45962.464761226853</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45962.464761226853</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45962.464761226853</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45962.464761226853</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45962.464761226853</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45962.464761226853</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45962.464761226853</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45962.464761226853</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45962.464761226853</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45962.464761226853</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45962.464761226853</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45962.464761226853</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45962.464761226853</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45962.464761226853</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45962.464761226853</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45962.464761226853</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45962.464761226853</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45962.464761226853</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45962.464761226853</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45962.464761226853</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45962.464761226853</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45962.464761226853</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45962.464761226853</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45962.464761226853</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45962.464761226853</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45962.464761226853</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45962.464761226853</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45962.464761226853</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45962.464761226853</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45962.464761226853</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45962.464761226853</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45962.464761226853</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45962.464761226853</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45962.464761226853</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45962.464761226853</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45962.464761226853</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45962.464761226853</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45962.464761226853</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45962.464761226853</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45962.464761226853</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45962.464761226853</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45962.464761226853</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45962.464761226853</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45962.464761226853</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45962.464761226853</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45962.464761226853</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45962.464761226853</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45962.464761226853</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45962.464761226853</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45962.464761226853</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45962.464761226853</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45962.464761226853</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45962.464761226853</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45962.464761226853</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45962.464761226853</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45962.464761226853</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45962.464761226853</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45962.464761226853</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45962.464761226853</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45962.464761226853</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45962.464761226853</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45962.464761226853</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45962.464761226853</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45962.464761226853</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45962.464761226853</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45962.464761226853</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45962.464761226853</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45962.464761226853</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45962.464761226853</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45962.464761226853</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45962.464761226853</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45962.464761226853</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45962.464761226853</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45962.464761226853</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45962.464761226853</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45962.464761226853</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45962.464761226853</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45962.464761226853</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45962.464761226853</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45962.464761226853</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45962.464761226853</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45962.464761226853</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45962.464761226853</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45962.464761226853</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45962.464761226853</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45962.464761226853</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45962.464761226853</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45962.464761226853</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45962.464761226853</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45962.464761226853</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45962.464761226853</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45962.464761226853</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45962.464761226853</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45962.464761226853</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45962.464761226853</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45962.464761226853</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45962.464761226853</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45962.464761226853</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45962.464761226853</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45962.464761226853</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45962.464761226853</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45962.464761226853</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45962.464761226853</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45962.464761226853</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45962.464761226853</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45962.464761226853</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45962.464761226853</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45962.464761226853</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45962.464761226853</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45962.464761226853</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45962.464761226853</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45962.464761226853</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45962.464761226853</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45962.464761226853</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45962.464761226853</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45962.464761226853</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45962.464761226853</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45962.464761226853</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45962.464761226853</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45962.464761226853</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45962.464761226853</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45962.464761226853</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45962.464761226853</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45962.464761226853</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45962.464761226853</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45962.464761226853</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45962.464761226853</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45962.464761226853</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45962.464761226853</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45962.464761226853</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45962.464761226853</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45962.464761226853</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45962.464761226853</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45962.464761226853</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45962.464761226853</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45962.464761226853</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45962.464761226853</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45962.464761226853</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45962.464761226853</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45962.464761226853</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45962.464761226853</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45962.464761226853</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6"/>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39122</v>
      </c>
      <c r="B2" s="102" t="str">
        <f>IFERROR(VLOOKUP(D2,DB!A:K,11,0),"")</f>
        <v>R6</v>
      </c>
      <c r="C2" s="104">
        <v>2</v>
      </c>
      <c r="D2" s="102" t="s">
        <v>29406</v>
      </c>
      <c r="E2" s="105" t="s">
        <v>39021</v>
      </c>
      <c r="F2" s="106"/>
      <c r="G2" s="76">
        <f ca="1">IFERROR(NOW()-F2,"-")</f>
        <v>45962.464761226853</v>
      </c>
      <c r="H2" s="106">
        <v>45962.422696759262</v>
      </c>
      <c r="I2" s="102" t="str">
        <f>IFERROR(VLOOKUP(D2,DB!A:F,6,0),"")</f>
        <v>SCECO</v>
      </c>
      <c r="J2" s="101" t="str">
        <f>IFERROR(VLOOKUP(D2,DB!A:G,7,0),"")</f>
        <v>Dead</v>
      </c>
      <c r="K2" s="107" t="s">
        <v>39123</v>
      </c>
      <c r="L2" s="108" t="str">
        <f>IFERROR(VLOOKUP(D2,DB!A:I,9,0),"")</f>
        <v>Latis</v>
      </c>
    </row>
    <row r="3" spans="1:16383" ht="31.5" customHeight="1">
      <c r="A3" s="103"/>
      <c r="B3" s="102" t="str">
        <f>IFERROR(VLOOKUP(D3,DB!A:K,11,0),"")</f>
        <v/>
      </c>
      <c r="C3" s="104"/>
      <c r="D3" s="102"/>
      <c r="E3" s="105"/>
      <c r="F3" s="106"/>
      <c r="G3" s="76">
        <f ca="1">IFERROR(NOW()-F3,"-")</f>
        <v>45962.464761226853</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45962.464761226853</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45962.464761226853</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45962.464761226853</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45962.464761226853</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45962.464761226853</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45962.464761226853</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45962.464761226853</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45962.464761226853</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45962.464761226853</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45962.464761226853</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45962.464761226853</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45962.464761226853</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45962.464761226853</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45962.464761226853</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45962.464761226853</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45962.464761226853</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45962.464761226853</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45962.464761226853</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45962.464761226853</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45962.464761226853</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45962.464761226853</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45962.464761226853</v>
      </c>
      <c r="H25" s="106"/>
      <c r="I25" s="102" t="str">
        <f>IFERROR(VLOOKUP(D25,DB!A:F,6,0),"")</f>
        <v/>
      </c>
      <c r="J25" s="101" t="str">
        <f>IFERROR(VLOOKUP(D25,DB!A:G,7,0),"")</f>
        <v/>
      </c>
      <c r="K25" s="107"/>
      <c r="L25" s="108" t="str">
        <f>IFERROR(VLOOKUP(D25,DB!A:I,9,0),"")</f>
        <v/>
      </c>
    </row>
    <row r="26" spans="1:12" ht="31.5" customHeight="1">
      <c r="A26" s="103"/>
      <c r="B26" s="102" t="str">
        <f>IFERROR(VLOOKUP(D26,DB!A:K,11,0),"")</f>
        <v/>
      </c>
      <c r="C26" s="104"/>
      <c r="D26" s="102"/>
      <c r="E26" s="105"/>
      <c r="F26" s="106"/>
      <c r="G26" s="76">
        <f ca="1">IFERROR(NOW()-F26,"-")</f>
        <v>45962.464761226853</v>
      </c>
      <c r="H26" s="106"/>
      <c r="I26" s="102" t="str">
        <f>IFERROR(VLOOKUP(D26,DB!A:F,6,0),"")</f>
        <v/>
      </c>
      <c r="J26" s="101" t="str">
        <f>IFERROR(VLOOKUP(D26,DB!A:G,7,0),"")</f>
        <v/>
      </c>
      <c r="K26" s="107"/>
      <c r="L26" s="108" t="str">
        <f>IFERROR(VLOOKUP(D26,DB!A:I,9,0),"")</f>
        <v/>
      </c>
    </row>
  </sheetData>
  <dataValidations count="2">
    <dataValidation allowBlank="1" showInputMessage="1" showErrorMessage="1" sqref="E1" xr:uid="{380493DB-286A-4683-AF55-C78F04945A49}"/>
    <dataValidation type="list" allowBlank="1" showInputMessage="1" showErrorMessage="1" sqref="E2:E2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2025-11-01T08:09:21Z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